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85" activeTab="0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<sst xmlns="http://schemas.openxmlformats.org/spreadsheetml/2006/main" count="240" uniqueCount="179">
  <si>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</si>
  <si>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</si>
  <si>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</si>
  <si>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</si>
  <si>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</si>
  <si>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</si>
  <si>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</si>
  <si>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</si>
  <si>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</si>
  <si>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</si>
  <si>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</si>
  <si>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</si>
  <si>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</si>
  <si>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</si>
  <si>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</si>
  <si>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</si>
  <si>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</si>
  <si>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</si>
  <si>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</si>
  <si>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</si>
  <si>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</si>
  <si>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</si>
  <si>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</si>
  <si>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</si>
  <si>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</si>
  <si>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</si>
  <si>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</si>
  <si>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</si>
  <si>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</si>
  <si>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</si>
  <si>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</si>
  <si>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</si>
  <si>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</si>
  <si>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</si>
  <si>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</si>
  <si>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</si>
  <si>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</si>
  <si>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</si>
  <si>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</si>
  <si>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</si>
  <si>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</si>
  <si>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</si>
  <si>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</si>
  <si>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</si>
  <si>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</si>
  <si>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</si>
  <si>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</si>
  <si>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</si>
  <si>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</si>
  <si>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</si>
  <si>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</si>
  <si>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</si>
  <si>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</si>
  <si>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</si>
  <si>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</si>
  <si>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</si>
  <si>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</si>
  <si>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</si>
  <si>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</si>
  <si>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</si>
  <si>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</si>
  <si>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</si>
  <si>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</si>
  <si>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</si>
  <si>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</si>
  <si>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</si>
  <si>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</si>
  <si>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</si>
  <si>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</si>
  <si>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</si>
  <si>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</si>
  <si>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</si>
  <si>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</si>
  <si>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</si>
  <si>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</si>
  <si>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</si>
  <si>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</si>
  <si>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</si>
  <si>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</si>
  <si>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</si>
  <si>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</si>
  <si>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</si>
  <si>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</si>
  <si>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</si>
  <si>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</si>
  <si>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</si>
  <si>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</si>
  <si>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</si>
  <si>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</si>
  <si>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</si>
  <si>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</si>
  <si>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</si>
  <si>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</si>
  <si>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</si>
  <si>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</si>
  <si>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</si>
  <si>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</si>
  <si>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</si>
  <si>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</si>
  <si>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</si>
  <si>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</si>
  <si>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</si>
  <si>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</si>
  <si>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</si>
  <si>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</si>
  <si>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</si>
  <si>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</si>
  <si>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</si>
  <si>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</si>
  <si>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</si>
  <si>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</si>
  <si>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</si>
  <si>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</si>
  <si>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</si>
  <si>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</si>
  <si>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</si>
  <si>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</si>
  <si>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</si>
  <si>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</si>
  <si>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</si>
  <si>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</si>
  <si>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</si>
  <si>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</si>
  <si>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</si>
  <si>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</si>
  <si>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</si>
  <si>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</si>
  <si>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</si>
  <si>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ROMITA, GTO.
ESTADO ANALÍTICO DEL EJERCICIO DEL PRESUPUESTO DE EGRESOS
Clasificación por Objeto del Gasto (Capítulo y Concepto)
Del 1 de Enero al AL 30 DE JUNIO DEL 2019</t>
  </si>
  <si>
    <t>MUNICIPIO ROMITA, GTO.
ESTADO ANALÍTICO DEL EJERCICIO DEL PRESUPUESTO DE EGRESOS
Clasificación Económica (por Tipo de Gasto)
Del 1 de Enero al AL 30 DE JUNIO DEL 2019</t>
  </si>
  <si>
    <t>PRESIDENTE</t>
  </si>
  <si>
    <t>SINDICATURA</t>
  </si>
  <si>
    <t>REGIDURÍA</t>
  </si>
  <si>
    <t>SECRETARÍA DEL H. AYUNTAMIENTO</t>
  </si>
  <si>
    <t>FISCALIZACIÓN</t>
  </si>
  <si>
    <t>COMUNICACIÓN SOCIAL</t>
  </si>
  <si>
    <t>TESORERÍA MUNICIPAL</t>
  </si>
  <si>
    <t>CATASTRO</t>
  </si>
  <si>
    <t>ADQUISICIONES Y CONTROL DE BIENES</t>
  </si>
  <si>
    <t>IMPUESTOS INMOBILIARIOS Y DE EJECUCIÓN</t>
  </si>
  <si>
    <t>JUZGADO ADMINISTRATIVO</t>
  </si>
  <si>
    <t>ATENCIÓN A MIGRANTES</t>
  </si>
  <si>
    <t>CONTRALORÍA MUNICIPAL</t>
  </si>
  <si>
    <t>PRESIDENCIA MUNICIPAL</t>
  </si>
  <si>
    <t>SECRETARÍA PARTICULAR</t>
  </si>
  <si>
    <t>INFORMÁTICA (SISTEMAS)</t>
  </si>
  <si>
    <t>VERIFICACIÓN SANITARIA</t>
  </si>
  <si>
    <t>DIRECCIÓN JURIDICA (COORDINACIÓN JURÍDIC</t>
  </si>
  <si>
    <t>EVENTOS ESPECIALES</t>
  </si>
  <si>
    <t>DESARROLLO INSTITUCIONAL</t>
  </si>
  <si>
    <t>EDUCACIÓN</t>
  </si>
  <si>
    <t>BIBLIOTECAS PÚBLICAS MUNICIPALES</t>
  </si>
  <si>
    <t>CASA DE LA CULTURA</t>
  </si>
  <si>
    <t>COMUDAJ</t>
  </si>
  <si>
    <t>SEGURIDAD PÚBLICA</t>
  </si>
  <si>
    <t>TRÁNSITO Y VIALIDAD</t>
  </si>
  <si>
    <t>RECLUSORIO</t>
  </si>
  <si>
    <t>PROTECCION CIVIL</t>
  </si>
  <si>
    <t>DESARROLLO URBANO Y ECOLOGÍA</t>
  </si>
  <si>
    <t>SERVICIOS PÚBLICOS MUNICIPALES</t>
  </si>
  <si>
    <t>ALUMBRADO PÚBLICO</t>
  </si>
  <si>
    <t>RASTRO MUNICIPAL</t>
  </si>
  <si>
    <t>PARQUES Y JARDINES</t>
  </si>
  <si>
    <t>LIMPIA</t>
  </si>
  <si>
    <t>PLAZAS Y MERCADOS</t>
  </si>
  <si>
    <t>PANTEONES</t>
  </si>
  <si>
    <t>UNIDAD DE ACCESO A LA INFORMACIÓN PÚBLIC</t>
  </si>
  <si>
    <t>OBRAS PÚBLICAS</t>
  </si>
  <si>
    <t>DESARROLLO SOCIAL</t>
  </si>
  <si>
    <t>DESARROLLO RURAL</t>
  </si>
  <si>
    <t>INSTITUTO MUNICIPAL DE LA MUJER</t>
  </si>
  <si>
    <t>DIRECCIÓN DE PLANEACIÓN</t>
  </si>
  <si>
    <t>DESARROLLO AGROPECUARIO</t>
  </si>
  <si>
    <t>TURISMO</t>
  </si>
  <si>
    <t>MUNICIPIO ROMITA, GTO.
ESTADO ANALÍTICO DEL EJERCICIO DEL PRESUPUESTO DE EGRESOS
Clasificación Administrativa
Del 1 de Enero al AL 30 DE JUNIO DEL 2019</t>
  </si>
  <si>
    <t>Gobierno (Federal/Estatal/Municipal) de MUNICIPIO ROMITA, GTO.
Estado Analítico del Ejercicio del Presupuesto de Egresos
Clasificación Administrativa
Del 1 de Enero al AL 30 DE JUNIO DEL 2019</t>
  </si>
  <si>
    <t>Sector Paraestatal del Gobierno (Federal/Estatal/Municipal) de MUNICIPIO ROMITA, GTO.
Estado Analítico del Ejercicio del Presupuesto de Egresos
Clasificación Administrativa
Del 1 de Enero al AL 30 DE JUNIO DEL 2019</t>
  </si>
  <si>
    <t>MUNICIPIO ROMITA, GTO.
ESTADO ANALÍTICO DEL EJERCICIO DEL PRESUPUESTO DE EGRESOS
Clasificación Funcional (Finalidad y Función)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</si>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</sst>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4" fontId="4" fillId="33" borderId="12" xfId="60" applyNumberFormat="1" applyFont="1" applyFill="1" applyBorder="1" applyAlignment="1">
      <alignment horizontal="center" vertical="center" wrapText="1"/>
      <protection/>
    </xf>
    <xf numFmtId="0" fontId="4" fillId="33" borderId="12" xfId="6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3" fillId="0" borderId="14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4" fillId="0" borderId="2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4" fillId="33" borderId="20" xfId="60" applyFont="1" applyFill="1" applyBorder="1" applyAlignment="1" applyProtection="1">
      <alignment horizontal="center" vertical="center" wrapText="1"/>
      <protection locked="0"/>
    </xf>
    <xf numFmtId="0" fontId="4" fillId="33" borderId="23" xfId="60" applyFont="1" applyFill="1" applyBorder="1" applyAlignment="1" applyProtection="1">
      <alignment horizontal="center" vertical="center" wrapText="1"/>
      <protection locked="0"/>
    </xf>
    <xf numFmtId="0" fontId="4" fillId="33" borderId="24" xfId="60" applyFont="1" applyFill="1" applyBorder="1" applyAlignment="1" applyProtection="1">
      <alignment horizontal="center" vertical="center" wrapText="1"/>
      <protection locked="0"/>
    </xf>
    <xf numFmtId="4" fontId="4" fillId="33" borderId="14" xfId="60" applyNumberFormat="1" applyFont="1" applyFill="1" applyBorder="1" applyAlignment="1">
      <alignment horizontal="center" vertical="center" wrapText="1"/>
      <protection/>
    </xf>
    <xf numFmtId="4" fontId="4" fillId="33" borderId="16" xfId="60" applyNumberFormat="1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  <xf numFmtId="0" fontId="3" fillId="0" borderId="22" xfId="59" applyFont="1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tabSelected="1" zoomScalePageLayoutView="0" workbookViewId="0" topLeftCell="A43">
      <selection activeCell="B78" sqref="B78:H78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49.5" customHeight="1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8" t="s">
        <v>61</v>
      </c>
      <c r="B5" s="7"/>
      <c r="C5" s="14">
        <f>SUM(C6:C12)</f>
        <v>86330913.64</v>
      </c>
      <c r="D5" s="14">
        <f>SUM(D6:D12)</f>
        <v>2379159.55</v>
      </c>
      <c r="E5" s="14">
        <f>C5+D5</f>
        <v>88710073.19</v>
      </c>
      <c r="F5" s="14">
        <f>SUM(F6:F12)</f>
        <v>38797061.379999995</v>
      </c>
      <c r="G5" s="14">
        <f>SUM(G6:G12)</f>
        <v>38797061.379999995</v>
      </c>
      <c r="H5" s="14">
        <f>E5-F5</f>
        <v>49913011.81</v>
      </c>
    </row>
    <row r="6" spans="1:8" ht="11.25">
      <c r="A6" s="49">
        <v>1100</v>
      </c>
      <c r="B6" s="11" t="s">
        <v>70</v>
      </c>
      <c r="C6" s="15">
        <v>49247413.64</v>
      </c>
      <c r="D6" s="15">
        <v>67069.03</v>
      </c>
      <c r="E6" s="15">
        <f aca="true" t="shared" si="0" ref="E6:E69">C6+D6</f>
        <v>49314482.67</v>
      </c>
      <c r="F6" s="15">
        <v>24561918.68</v>
      </c>
      <c r="G6" s="15">
        <v>24561918.68</v>
      </c>
      <c r="H6" s="15">
        <f aca="true" t="shared" si="1" ref="H6:H69">E6-F6</f>
        <v>24752563.990000002</v>
      </c>
    </row>
    <row r="7" spans="1:8" ht="11.25">
      <c r="A7" s="49">
        <v>1200</v>
      </c>
      <c r="B7" s="11" t="s">
        <v>71</v>
      </c>
      <c r="C7" s="15">
        <v>0</v>
      </c>
      <c r="D7" s="15">
        <v>1551442.56</v>
      </c>
      <c r="E7" s="15">
        <f t="shared" si="0"/>
        <v>1551442.56</v>
      </c>
      <c r="F7" s="15">
        <v>830589.65</v>
      </c>
      <c r="G7" s="15">
        <v>830589.65</v>
      </c>
      <c r="H7" s="15">
        <f t="shared" si="1"/>
        <v>720852.91</v>
      </c>
    </row>
    <row r="8" spans="1:8" ht="11.25">
      <c r="A8" s="49">
        <v>1300</v>
      </c>
      <c r="B8" s="11" t="s">
        <v>72</v>
      </c>
      <c r="C8" s="15">
        <v>8063995.09</v>
      </c>
      <c r="D8" s="15">
        <v>0</v>
      </c>
      <c r="E8" s="15">
        <f t="shared" si="0"/>
        <v>8063995.09</v>
      </c>
      <c r="F8" s="15">
        <v>560942.86</v>
      </c>
      <c r="G8" s="15">
        <v>560942.86</v>
      </c>
      <c r="H8" s="15">
        <f t="shared" si="1"/>
        <v>7503052.2299999995</v>
      </c>
    </row>
    <row r="9" spans="1:8" ht="11.25">
      <c r="A9" s="49">
        <v>1400</v>
      </c>
      <c r="B9" s="11" t="s">
        <v>35</v>
      </c>
      <c r="C9" s="15">
        <v>15144526.53</v>
      </c>
      <c r="D9" s="15">
        <v>-1563657.27</v>
      </c>
      <c r="E9" s="15">
        <f t="shared" si="0"/>
        <v>13580869.26</v>
      </c>
      <c r="F9" s="15">
        <v>3915546.64</v>
      </c>
      <c r="G9" s="15">
        <v>3915546.64</v>
      </c>
      <c r="H9" s="15">
        <f t="shared" si="1"/>
        <v>9665322.62</v>
      </c>
    </row>
    <row r="10" spans="1:8" ht="11.25">
      <c r="A10" s="49">
        <v>1500</v>
      </c>
      <c r="B10" s="11" t="s">
        <v>73</v>
      </c>
      <c r="C10" s="15">
        <v>13854978.38</v>
      </c>
      <c r="D10" s="15">
        <v>2324305.23</v>
      </c>
      <c r="E10" s="15">
        <f t="shared" si="0"/>
        <v>16179283.610000001</v>
      </c>
      <c r="F10" s="15">
        <v>8928063.55</v>
      </c>
      <c r="G10" s="15">
        <v>8928063.55</v>
      </c>
      <c r="H10" s="15">
        <f t="shared" si="1"/>
        <v>7251220.0600000005</v>
      </c>
    </row>
    <row r="11" spans="1:8" ht="11.25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ht="11.25">
      <c r="A12" s="49">
        <v>1700</v>
      </c>
      <c r="B12" s="11" t="s">
        <v>74</v>
      </c>
      <c r="C12" s="15">
        <v>20000</v>
      </c>
      <c r="D12" s="15">
        <v>0</v>
      </c>
      <c r="E12" s="15">
        <f t="shared" si="0"/>
        <v>20000</v>
      </c>
      <c r="F12" s="15">
        <v>0</v>
      </c>
      <c r="G12" s="15">
        <v>0</v>
      </c>
      <c r="H12" s="15">
        <f t="shared" si="1"/>
        <v>20000</v>
      </c>
    </row>
    <row r="13" spans="1:8" ht="11.25">
      <c r="A13" s="48" t="s">
        <v>62</v>
      </c>
      <c r="B13" s="7"/>
      <c r="C13" s="15">
        <f>SUM(C14:C22)</f>
        <v>19090000</v>
      </c>
      <c r="D13" s="15">
        <f>SUM(D14:D22)</f>
        <v>4367080.03</v>
      </c>
      <c r="E13" s="15">
        <f t="shared" si="0"/>
        <v>23457080.03</v>
      </c>
      <c r="F13" s="15">
        <f>SUM(F14:F22)</f>
        <v>7701624.02</v>
      </c>
      <c r="G13" s="15">
        <f>SUM(G14:G22)</f>
        <v>7459510.289999999</v>
      </c>
      <c r="H13" s="15">
        <f t="shared" si="1"/>
        <v>15755456.010000002</v>
      </c>
    </row>
    <row r="14" spans="1:8" ht="11.25">
      <c r="A14" s="49">
        <v>2100</v>
      </c>
      <c r="B14" s="11" t="s">
        <v>75</v>
      </c>
      <c r="C14" s="15">
        <v>2073500</v>
      </c>
      <c r="D14" s="15">
        <v>495044.67</v>
      </c>
      <c r="E14" s="15">
        <f t="shared" si="0"/>
        <v>2568544.67</v>
      </c>
      <c r="F14" s="15">
        <v>1932590.95</v>
      </c>
      <c r="G14" s="15">
        <v>1867962.76</v>
      </c>
      <c r="H14" s="15">
        <f t="shared" si="1"/>
        <v>635953.72</v>
      </c>
    </row>
    <row r="15" spans="1:8" ht="11.25">
      <c r="A15" s="49">
        <v>2200</v>
      </c>
      <c r="B15" s="11" t="s">
        <v>76</v>
      </c>
      <c r="C15" s="15">
        <v>1002500</v>
      </c>
      <c r="D15" s="15">
        <v>-210743.99</v>
      </c>
      <c r="E15" s="15">
        <f t="shared" si="0"/>
        <v>791756.01</v>
      </c>
      <c r="F15" s="15">
        <v>283573.36</v>
      </c>
      <c r="G15" s="15">
        <v>269441.75</v>
      </c>
      <c r="H15" s="15">
        <f t="shared" si="1"/>
        <v>508182.65</v>
      </c>
    </row>
    <row r="16" spans="1:8" ht="11.25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ht="11.25">
      <c r="A17" s="49">
        <v>2400</v>
      </c>
      <c r="B17" s="11" t="s">
        <v>78</v>
      </c>
      <c r="C17" s="15">
        <v>3952000</v>
      </c>
      <c r="D17" s="15">
        <v>101744.66</v>
      </c>
      <c r="E17" s="15">
        <f t="shared" si="0"/>
        <v>4053744.66</v>
      </c>
      <c r="F17" s="15">
        <v>2061806.64</v>
      </c>
      <c r="G17" s="15">
        <v>2052918.72</v>
      </c>
      <c r="H17" s="15">
        <f t="shared" si="1"/>
        <v>1991938.0200000003</v>
      </c>
    </row>
    <row r="18" spans="1:8" ht="11.25">
      <c r="A18" s="49">
        <v>2500</v>
      </c>
      <c r="B18" s="11" t="s">
        <v>79</v>
      </c>
      <c r="C18" s="15">
        <v>115000</v>
      </c>
      <c r="D18" s="15">
        <v>52866.88</v>
      </c>
      <c r="E18" s="15">
        <f t="shared" si="0"/>
        <v>167866.88</v>
      </c>
      <c r="F18" s="15">
        <v>81118.16</v>
      </c>
      <c r="G18" s="15">
        <v>81118.16</v>
      </c>
      <c r="H18" s="15">
        <f t="shared" si="1"/>
        <v>86748.72</v>
      </c>
    </row>
    <row r="19" spans="1:8" ht="11.25">
      <c r="A19" s="49">
        <v>2600</v>
      </c>
      <c r="B19" s="11" t="s">
        <v>80</v>
      </c>
      <c r="C19" s="15">
        <v>8216000</v>
      </c>
      <c r="D19" s="15">
        <v>2470000</v>
      </c>
      <c r="E19" s="15">
        <f t="shared" si="0"/>
        <v>10686000</v>
      </c>
      <c r="F19" s="15">
        <v>2041358.23</v>
      </c>
      <c r="G19" s="15">
        <v>2031737.3</v>
      </c>
      <c r="H19" s="15">
        <f t="shared" si="1"/>
        <v>8644641.77</v>
      </c>
    </row>
    <row r="20" spans="1:8" ht="11.25">
      <c r="A20" s="49">
        <v>2700</v>
      </c>
      <c r="B20" s="11" t="s">
        <v>81</v>
      </c>
      <c r="C20" s="15">
        <v>615000</v>
      </c>
      <c r="D20" s="15">
        <v>226455.45</v>
      </c>
      <c r="E20" s="15">
        <f t="shared" si="0"/>
        <v>841455.45</v>
      </c>
      <c r="F20" s="15">
        <v>457502.76</v>
      </c>
      <c r="G20" s="15">
        <v>444707.96</v>
      </c>
      <c r="H20" s="15">
        <f t="shared" si="1"/>
        <v>383952.68999999994</v>
      </c>
    </row>
    <row r="21" spans="1:8" ht="11.25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ht="11.25">
      <c r="A22" s="49">
        <v>2900</v>
      </c>
      <c r="B22" s="11" t="s">
        <v>83</v>
      </c>
      <c r="C22" s="15">
        <v>3116000</v>
      </c>
      <c r="D22" s="15">
        <v>1231712.36</v>
      </c>
      <c r="E22" s="15">
        <f t="shared" si="0"/>
        <v>4347712.36</v>
      </c>
      <c r="F22" s="15">
        <v>843673.92</v>
      </c>
      <c r="G22" s="15">
        <v>711623.64</v>
      </c>
      <c r="H22" s="15">
        <f t="shared" si="1"/>
        <v>3504038.4400000004</v>
      </c>
    </row>
    <row r="23" spans="1:8" ht="11.25">
      <c r="A23" s="48" t="s">
        <v>63</v>
      </c>
      <c r="B23" s="7"/>
      <c r="C23" s="15">
        <f>SUM(C24:C32)</f>
        <v>24491413.63</v>
      </c>
      <c r="D23" s="15">
        <f>SUM(D24:D32)</f>
        <v>5131365.129999999</v>
      </c>
      <c r="E23" s="15">
        <f t="shared" si="0"/>
        <v>29622778.759999998</v>
      </c>
      <c r="F23" s="15">
        <f>SUM(F24:F32)</f>
        <v>12715080.509999998</v>
      </c>
      <c r="G23" s="15">
        <f>SUM(G24:G32)</f>
        <v>12261777.59</v>
      </c>
      <c r="H23" s="15">
        <f t="shared" si="1"/>
        <v>16907698.25</v>
      </c>
    </row>
    <row r="24" spans="1:8" ht="11.25">
      <c r="A24" s="49">
        <v>3100</v>
      </c>
      <c r="B24" s="11" t="s">
        <v>84</v>
      </c>
      <c r="C24" s="15">
        <v>9742800</v>
      </c>
      <c r="D24" s="15">
        <v>756093.36</v>
      </c>
      <c r="E24" s="15">
        <f t="shared" si="0"/>
        <v>10498893.36</v>
      </c>
      <c r="F24" s="15">
        <v>1664067.22</v>
      </c>
      <c r="G24" s="15">
        <v>1620238.02</v>
      </c>
      <c r="H24" s="15">
        <f t="shared" si="1"/>
        <v>8834826.139999999</v>
      </c>
    </row>
    <row r="25" spans="1:8" ht="11.25">
      <c r="A25" s="49">
        <v>3200</v>
      </c>
      <c r="B25" s="11" t="s">
        <v>85</v>
      </c>
      <c r="C25" s="15">
        <v>1930000</v>
      </c>
      <c r="D25" s="15">
        <v>291234.5</v>
      </c>
      <c r="E25" s="15">
        <f t="shared" si="0"/>
        <v>2221234.5</v>
      </c>
      <c r="F25" s="15">
        <v>1103084.95</v>
      </c>
      <c r="G25" s="15">
        <v>972243.01</v>
      </c>
      <c r="H25" s="15">
        <f t="shared" si="1"/>
        <v>1118149.55</v>
      </c>
    </row>
    <row r="26" spans="1:8" ht="11.25">
      <c r="A26" s="49">
        <v>3300</v>
      </c>
      <c r="B26" s="11" t="s">
        <v>86</v>
      </c>
      <c r="C26" s="15">
        <v>3380000</v>
      </c>
      <c r="D26" s="15">
        <v>1536172.13</v>
      </c>
      <c r="E26" s="15">
        <f t="shared" si="0"/>
        <v>4916172.13</v>
      </c>
      <c r="F26" s="15">
        <v>2500460.84</v>
      </c>
      <c r="G26" s="15">
        <v>2389842.47</v>
      </c>
      <c r="H26" s="15">
        <f t="shared" si="1"/>
        <v>2415711.29</v>
      </c>
    </row>
    <row r="27" spans="1:8" ht="11.25">
      <c r="A27" s="49">
        <v>3400</v>
      </c>
      <c r="B27" s="11" t="s">
        <v>87</v>
      </c>
      <c r="C27" s="15">
        <v>595000</v>
      </c>
      <c r="D27" s="15">
        <v>38997.04</v>
      </c>
      <c r="E27" s="15">
        <f t="shared" si="0"/>
        <v>633997.04</v>
      </c>
      <c r="F27" s="15">
        <v>355068.67</v>
      </c>
      <c r="G27" s="15">
        <v>355068.67</v>
      </c>
      <c r="H27" s="15">
        <f t="shared" si="1"/>
        <v>278928.37000000005</v>
      </c>
    </row>
    <row r="28" spans="1:8" ht="11.25">
      <c r="A28" s="49">
        <v>3500</v>
      </c>
      <c r="B28" s="11" t="s">
        <v>88</v>
      </c>
      <c r="C28" s="15">
        <v>3386000</v>
      </c>
      <c r="D28" s="15">
        <v>2305660.16</v>
      </c>
      <c r="E28" s="15">
        <f t="shared" si="0"/>
        <v>5691660.16</v>
      </c>
      <c r="F28" s="15">
        <v>3384666.35</v>
      </c>
      <c r="G28" s="15">
        <v>3336989.16</v>
      </c>
      <c r="H28" s="15">
        <f t="shared" si="1"/>
        <v>2306993.81</v>
      </c>
    </row>
    <row r="29" spans="1:8" ht="11.25">
      <c r="A29" s="49">
        <v>3600</v>
      </c>
      <c r="B29" s="11" t="s">
        <v>89</v>
      </c>
      <c r="C29" s="15">
        <v>1032000</v>
      </c>
      <c r="D29" s="15">
        <v>6</v>
      </c>
      <c r="E29" s="15">
        <f t="shared" si="0"/>
        <v>1032006</v>
      </c>
      <c r="F29" s="15">
        <v>672404.02</v>
      </c>
      <c r="G29" s="15">
        <v>662576.02</v>
      </c>
      <c r="H29" s="15">
        <f t="shared" si="1"/>
        <v>359601.98</v>
      </c>
    </row>
    <row r="30" spans="1:8" ht="11.25">
      <c r="A30" s="49">
        <v>3700</v>
      </c>
      <c r="B30" s="11" t="s">
        <v>90</v>
      </c>
      <c r="C30" s="15">
        <v>211000</v>
      </c>
      <c r="D30" s="15">
        <v>130138.08</v>
      </c>
      <c r="E30" s="15">
        <f t="shared" si="0"/>
        <v>341138.08</v>
      </c>
      <c r="F30" s="15">
        <v>156186.33</v>
      </c>
      <c r="G30" s="15">
        <v>156186.33</v>
      </c>
      <c r="H30" s="15">
        <f t="shared" si="1"/>
        <v>184951.75000000003</v>
      </c>
    </row>
    <row r="31" spans="1:8" ht="11.25">
      <c r="A31" s="49">
        <v>3800</v>
      </c>
      <c r="B31" s="11" t="s">
        <v>91</v>
      </c>
      <c r="C31" s="15">
        <v>2569000</v>
      </c>
      <c r="D31" s="15">
        <v>682433.47</v>
      </c>
      <c r="E31" s="15">
        <f t="shared" si="0"/>
        <v>3251433.4699999997</v>
      </c>
      <c r="F31" s="15">
        <v>2309645.13</v>
      </c>
      <c r="G31" s="15">
        <v>2199136.91</v>
      </c>
      <c r="H31" s="15">
        <f t="shared" si="1"/>
        <v>941788.3399999999</v>
      </c>
    </row>
    <row r="32" spans="1:8" ht="11.25">
      <c r="A32" s="49">
        <v>3900</v>
      </c>
      <c r="B32" s="11" t="s">
        <v>19</v>
      </c>
      <c r="C32" s="15">
        <v>1645613.63</v>
      </c>
      <c r="D32" s="15">
        <v>-609369.61</v>
      </c>
      <c r="E32" s="15">
        <f t="shared" si="0"/>
        <v>1036244.0199999999</v>
      </c>
      <c r="F32" s="15">
        <v>569497</v>
      </c>
      <c r="G32" s="15">
        <v>569497</v>
      </c>
      <c r="H32" s="15">
        <f t="shared" si="1"/>
        <v>466747.0199999999</v>
      </c>
    </row>
    <row r="33" spans="1:8" ht="11.25">
      <c r="A33" s="48" t="s">
        <v>64</v>
      </c>
      <c r="B33" s="7"/>
      <c r="C33" s="15">
        <f>SUM(C34:C42)</f>
        <v>16134000</v>
      </c>
      <c r="D33" s="15">
        <f>SUM(D34:D42)</f>
        <v>3892646.25</v>
      </c>
      <c r="E33" s="15">
        <f t="shared" si="0"/>
        <v>20026646.25</v>
      </c>
      <c r="F33" s="15">
        <f>SUM(F34:F42)</f>
        <v>10676658.04</v>
      </c>
      <c r="G33" s="15">
        <f>SUM(G34:G42)</f>
        <v>10670247.04</v>
      </c>
      <c r="H33" s="15">
        <f t="shared" si="1"/>
        <v>9349988.21</v>
      </c>
    </row>
    <row r="34" spans="1:8" ht="11.25">
      <c r="A34" s="49">
        <v>4100</v>
      </c>
      <c r="B34" s="11" t="s">
        <v>92</v>
      </c>
      <c r="C34" s="15">
        <v>11000000</v>
      </c>
      <c r="D34" s="15">
        <v>0</v>
      </c>
      <c r="E34" s="15">
        <f t="shared" si="0"/>
        <v>11000000</v>
      </c>
      <c r="F34" s="15">
        <v>5499999.96</v>
      </c>
      <c r="G34" s="15">
        <v>5499999.96</v>
      </c>
      <c r="H34" s="15">
        <f t="shared" si="1"/>
        <v>5500000.04</v>
      </c>
    </row>
    <row r="35" spans="1:8" ht="11.25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ht="11.25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ht="11.25">
      <c r="A37" s="49">
        <v>4400</v>
      </c>
      <c r="B37" s="11" t="s">
        <v>95</v>
      </c>
      <c r="C37" s="15">
        <v>5134000</v>
      </c>
      <c r="D37" s="15">
        <v>3892646.25</v>
      </c>
      <c r="E37" s="15">
        <f t="shared" si="0"/>
        <v>9026646.25</v>
      </c>
      <c r="F37" s="15">
        <v>5176658.08</v>
      </c>
      <c r="G37" s="15">
        <v>5170247.08</v>
      </c>
      <c r="H37" s="15">
        <f t="shared" si="1"/>
        <v>3849988.17</v>
      </c>
    </row>
    <row r="38" spans="1:8" ht="11.25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ht="11.25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ht="11.25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ht="11.25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ht="11.25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1.25">
      <c r="A43" s="48" t="s">
        <v>65</v>
      </c>
      <c r="B43" s="7"/>
      <c r="C43" s="15">
        <f>SUM(C44:C52)</f>
        <v>236000</v>
      </c>
      <c r="D43" s="15">
        <f>SUM(D44:D52)</f>
        <v>2230747.2699999996</v>
      </c>
      <c r="E43" s="15">
        <f t="shared" si="0"/>
        <v>2466747.2699999996</v>
      </c>
      <c r="F43" s="15">
        <f>SUM(F44:F52)</f>
        <v>1321552.49</v>
      </c>
      <c r="G43" s="15">
        <f>SUM(G44:G52)</f>
        <v>1321552.49</v>
      </c>
      <c r="H43" s="15">
        <f t="shared" si="1"/>
        <v>1145194.7799999996</v>
      </c>
    </row>
    <row r="44" spans="1:8" ht="11.25">
      <c r="A44" s="49">
        <v>5100</v>
      </c>
      <c r="B44" s="11" t="s">
        <v>99</v>
      </c>
      <c r="C44" s="15">
        <v>145000</v>
      </c>
      <c r="D44" s="15">
        <v>1510061.39</v>
      </c>
      <c r="E44" s="15">
        <f t="shared" si="0"/>
        <v>1655061.39</v>
      </c>
      <c r="F44" s="15">
        <v>746235.73</v>
      </c>
      <c r="G44" s="15">
        <v>746235.73</v>
      </c>
      <c r="H44" s="15">
        <f t="shared" si="1"/>
        <v>908825.6599999999</v>
      </c>
    </row>
    <row r="45" spans="1:8" ht="11.25">
      <c r="A45" s="49">
        <v>5200</v>
      </c>
      <c r="B45" s="11" t="s">
        <v>100</v>
      </c>
      <c r="C45" s="15">
        <v>53000</v>
      </c>
      <c r="D45" s="15">
        <v>86687.62</v>
      </c>
      <c r="E45" s="15">
        <f t="shared" si="0"/>
        <v>139687.62</v>
      </c>
      <c r="F45" s="15">
        <v>119826.07</v>
      </c>
      <c r="G45" s="15">
        <v>119826.07</v>
      </c>
      <c r="H45" s="15">
        <f t="shared" si="1"/>
        <v>19861.54999999999</v>
      </c>
    </row>
    <row r="46" spans="1:8" ht="11.25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ht="11.25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ht="11.25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ht="11.25">
      <c r="A49" s="49">
        <v>5600</v>
      </c>
      <c r="B49" s="11" t="s">
        <v>104</v>
      </c>
      <c r="C49" s="15">
        <v>38000</v>
      </c>
      <c r="D49" s="15">
        <v>633998.26</v>
      </c>
      <c r="E49" s="15">
        <f t="shared" si="0"/>
        <v>671998.26</v>
      </c>
      <c r="F49" s="15">
        <v>455490.69</v>
      </c>
      <c r="G49" s="15">
        <v>455490.69</v>
      </c>
      <c r="H49" s="15">
        <f t="shared" si="1"/>
        <v>216507.57</v>
      </c>
    </row>
    <row r="50" spans="1:8" ht="11.25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ht="11.25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ht="11.25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1.25">
      <c r="A53" s="48" t="s">
        <v>66</v>
      </c>
      <c r="B53" s="7"/>
      <c r="C53" s="15">
        <f>SUM(C54:C56)</f>
        <v>91578113.31</v>
      </c>
      <c r="D53" s="15">
        <f>SUM(D54:D56)</f>
        <v>-1715399.4500000002</v>
      </c>
      <c r="E53" s="15">
        <f t="shared" si="0"/>
        <v>89862713.86</v>
      </c>
      <c r="F53" s="15">
        <f>SUM(F54:F56)</f>
        <v>523136.84</v>
      </c>
      <c r="G53" s="15">
        <f>SUM(G54:G56)</f>
        <v>523136.84</v>
      </c>
      <c r="H53" s="15">
        <f t="shared" si="1"/>
        <v>89339577.02</v>
      </c>
    </row>
    <row r="54" spans="1:8" ht="11.25">
      <c r="A54" s="49">
        <v>6100</v>
      </c>
      <c r="B54" s="11" t="s">
        <v>108</v>
      </c>
      <c r="C54" s="15">
        <v>90378113.31</v>
      </c>
      <c r="D54" s="15">
        <v>-1341085.08</v>
      </c>
      <c r="E54" s="15">
        <f t="shared" si="0"/>
        <v>89037028.23</v>
      </c>
      <c r="F54" s="15">
        <v>523136.84</v>
      </c>
      <c r="G54" s="15">
        <v>523136.84</v>
      </c>
      <c r="H54" s="15">
        <f t="shared" si="1"/>
        <v>88513891.39</v>
      </c>
    </row>
    <row r="55" spans="1:8" ht="11.25">
      <c r="A55" s="49">
        <v>6200</v>
      </c>
      <c r="B55" s="11" t="s">
        <v>109</v>
      </c>
      <c r="C55" s="15">
        <v>1200000</v>
      </c>
      <c r="D55" s="15">
        <v>-374314.37</v>
      </c>
      <c r="E55" s="15">
        <f t="shared" si="0"/>
        <v>825685.63</v>
      </c>
      <c r="F55" s="15">
        <v>0</v>
      </c>
      <c r="G55" s="15">
        <v>0</v>
      </c>
      <c r="H55" s="15">
        <f t="shared" si="1"/>
        <v>825685.63</v>
      </c>
    </row>
    <row r="56" spans="1:8" ht="11.25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1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ht="11.25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ht="11.25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ht="11.25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ht="11.25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ht="11.25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ht="11.25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ht="11.25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1.25">
      <c r="A65" s="48" t="s">
        <v>68</v>
      </c>
      <c r="B65" s="7"/>
      <c r="C65" s="15">
        <f>SUM(C66:C68)</f>
        <v>1660000</v>
      </c>
      <c r="D65" s="15">
        <f>SUM(D66:D68)</f>
        <v>-865000</v>
      </c>
      <c r="E65" s="15">
        <f t="shared" si="0"/>
        <v>795000</v>
      </c>
      <c r="F65" s="15">
        <f>SUM(F66:F68)</f>
        <v>793559.08</v>
      </c>
      <c r="G65" s="15">
        <f>SUM(G66:G68)</f>
        <v>793559.08</v>
      </c>
      <c r="H65" s="15">
        <f t="shared" si="1"/>
        <v>1440.920000000042</v>
      </c>
    </row>
    <row r="66" spans="1:8" ht="11.25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ht="11.25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ht="11.25">
      <c r="A68" s="49">
        <v>8500</v>
      </c>
      <c r="B68" s="11" t="s">
        <v>40</v>
      </c>
      <c r="C68" s="15">
        <v>1660000</v>
      </c>
      <c r="D68" s="15">
        <v>-865000</v>
      </c>
      <c r="E68" s="15">
        <f t="shared" si="0"/>
        <v>795000</v>
      </c>
      <c r="F68" s="15">
        <v>793559.08</v>
      </c>
      <c r="G68" s="15">
        <v>793559.08</v>
      </c>
      <c r="H68" s="15">
        <f t="shared" si="1"/>
        <v>1440.920000000042</v>
      </c>
    </row>
    <row r="69" spans="1:8" ht="11.25">
      <c r="A69" s="48" t="s">
        <v>69</v>
      </c>
      <c r="B69" s="7"/>
      <c r="C69" s="15">
        <f>SUM(C70:C76)</f>
        <v>0</v>
      </c>
      <c r="D69" s="15">
        <f>SUM(D70:D76)</f>
        <v>5350000</v>
      </c>
      <c r="E69" s="15">
        <f t="shared" si="0"/>
        <v>5350000</v>
      </c>
      <c r="F69" s="15">
        <f>SUM(F70:F76)</f>
        <v>5143868.83</v>
      </c>
      <c r="G69" s="15">
        <f>SUM(G70:G76)</f>
        <v>5143868.83</v>
      </c>
      <c r="H69" s="15">
        <f t="shared" si="1"/>
        <v>206131.16999999993</v>
      </c>
    </row>
    <row r="70" spans="1:8" ht="11.25">
      <c r="A70" s="49">
        <v>9100</v>
      </c>
      <c r="B70" s="11" t="s">
        <v>118</v>
      </c>
      <c r="C70" s="15">
        <v>0</v>
      </c>
      <c r="D70" s="15">
        <v>5000000</v>
      </c>
      <c r="E70" s="15">
        <f aca="true" t="shared" si="2" ref="E70:E76">C70+D70</f>
        <v>5000000</v>
      </c>
      <c r="F70" s="15">
        <v>5000000</v>
      </c>
      <c r="G70" s="15">
        <v>5000000</v>
      </c>
      <c r="H70" s="15">
        <f aca="true" t="shared" si="3" ref="H70:H76">E70-F70</f>
        <v>0</v>
      </c>
    </row>
    <row r="71" spans="1:8" ht="11.25">
      <c r="A71" s="49">
        <v>9200</v>
      </c>
      <c r="B71" s="11" t="s">
        <v>119</v>
      </c>
      <c r="C71" s="15">
        <v>0</v>
      </c>
      <c r="D71" s="15">
        <v>350000</v>
      </c>
      <c r="E71" s="15">
        <f t="shared" si="2"/>
        <v>350000</v>
      </c>
      <c r="F71" s="15">
        <v>143868.83</v>
      </c>
      <c r="G71" s="15">
        <v>143868.83</v>
      </c>
      <c r="H71" s="15">
        <f t="shared" si="3"/>
        <v>206131.17</v>
      </c>
    </row>
    <row r="72" spans="1:8" ht="11.25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ht="11.25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ht="11.25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ht="11.25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ht="11.25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1.25">
      <c r="A77" s="8"/>
      <c r="B77" s="13" t="s">
        <v>53</v>
      </c>
      <c r="C77" s="17">
        <f aca="true" t="shared" si="4" ref="C77:H77">SUM(C5+C13+C23+C33+C43+C53+C57+C65+C69)</f>
        <v>239520440.57999998</v>
      </c>
      <c r="D77" s="17">
        <f t="shared" si="4"/>
        <v>20770598.779999997</v>
      </c>
      <c r="E77" s="17">
        <f t="shared" si="4"/>
        <v>260291039.36</v>
      </c>
      <c r="F77" s="17">
        <f t="shared" si="4"/>
        <v>77672541.18999998</v>
      </c>
      <c r="G77" s="17">
        <f t="shared" si="4"/>
        <v>76970713.53999998</v>
      </c>
      <c r="H77" s="17">
        <f t="shared" si="4"/>
        <v>182618498.16999996</v>
      </c>
    </row>
    <row r="78" ht="11.25">
      <c r="B78" s="1" t="s">
        <v>178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B17" sqref="B17:H17"/>
    </sheetView>
  </sheetViews>
  <sheetFormatPr defaultColWidth="12" defaultRowHeight="11.25"/>
  <cols>
    <col min="1" max="1" width="2.83203125" style="1" customWidth="1"/>
    <col min="2" max="2" width="47.66015625" style="1" customWidth="1"/>
    <col min="3" max="8" width="18.33203125" style="1" customWidth="1"/>
    <col min="9" max="16384" width="12" style="1" customWidth="1"/>
  </cols>
  <sheetData>
    <row r="1" spans="1:8" ht="49.5" customHeight="1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5"/>
      <c r="B5" s="18"/>
      <c r="C5" s="21"/>
      <c r="D5" s="21"/>
      <c r="E5" s="21"/>
      <c r="F5" s="21"/>
      <c r="G5" s="21"/>
      <c r="H5" s="21"/>
    </row>
    <row r="6" spans="1:8" ht="11.25">
      <c r="A6" s="5"/>
      <c r="B6" s="18" t="s">
        <v>0</v>
      </c>
      <c r="C6" s="50">
        <v>146046327.27</v>
      </c>
      <c r="D6" s="50">
        <v>16120250.96</v>
      </c>
      <c r="E6" s="50">
        <f>C6+D6</f>
        <v>162166578.23000002</v>
      </c>
      <c r="F6" s="50">
        <v>70034292.78</v>
      </c>
      <c r="G6" s="50">
        <v>69332465.13</v>
      </c>
      <c r="H6" s="50">
        <f>E6-F6</f>
        <v>92132285.45000002</v>
      </c>
    </row>
    <row r="7" spans="1:8" ht="11.25">
      <c r="A7" s="5"/>
      <c r="B7" s="18"/>
      <c r="C7" s="50"/>
      <c r="D7" s="50"/>
      <c r="E7" s="50"/>
      <c r="F7" s="50"/>
      <c r="G7" s="50"/>
      <c r="H7" s="50"/>
    </row>
    <row r="8" spans="1:8" ht="11.25">
      <c r="A8" s="5"/>
      <c r="B8" s="18" t="s">
        <v>1</v>
      </c>
      <c r="C8" s="50">
        <v>93474113.31</v>
      </c>
      <c r="D8" s="50">
        <v>-349652.18</v>
      </c>
      <c r="E8" s="50">
        <f>C8+D8</f>
        <v>93124461.13</v>
      </c>
      <c r="F8" s="50">
        <v>2638248.41</v>
      </c>
      <c r="G8" s="50">
        <v>2638248.41</v>
      </c>
      <c r="H8" s="50">
        <f>E8-F8</f>
        <v>90486212.72</v>
      </c>
    </row>
    <row r="9" spans="1:8" ht="11.25">
      <c r="A9" s="5"/>
      <c r="B9" s="18"/>
      <c r="C9" s="50"/>
      <c r="D9" s="50"/>
      <c r="E9" s="50"/>
      <c r="F9" s="50"/>
      <c r="G9" s="50"/>
      <c r="H9" s="50"/>
    </row>
    <row r="10" spans="1:8" ht="11.25">
      <c r="A10" s="5"/>
      <c r="B10" s="18" t="s">
        <v>2</v>
      </c>
      <c r="C10" s="50">
        <v>0</v>
      </c>
      <c r="D10" s="50">
        <v>5000000</v>
      </c>
      <c r="E10" s="50">
        <f>C10+D10</f>
        <v>5000000</v>
      </c>
      <c r="F10" s="50">
        <v>5000000</v>
      </c>
      <c r="G10" s="50">
        <v>5000000</v>
      </c>
      <c r="H10" s="50">
        <f>E10-F10</f>
        <v>0</v>
      </c>
    </row>
    <row r="11" spans="1:8" ht="11.25">
      <c r="A11" s="5"/>
      <c r="B11" s="18"/>
      <c r="C11" s="50"/>
      <c r="D11" s="50"/>
      <c r="E11" s="50"/>
      <c r="F11" s="50"/>
      <c r="G11" s="50"/>
      <c r="H11" s="50"/>
    </row>
    <row r="12" spans="1:8" ht="11.25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ht="11.25">
      <c r="A13" s="5"/>
      <c r="B13" s="18"/>
      <c r="C13" s="50"/>
      <c r="D13" s="50"/>
      <c r="E13" s="50"/>
      <c r="F13" s="50"/>
      <c r="G13" s="50"/>
      <c r="H13" s="50"/>
    </row>
    <row r="14" spans="1:8" ht="11.25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ht="11.25">
      <c r="A15" s="6"/>
      <c r="B15" s="19"/>
      <c r="C15" s="51"/>
      <c r="D15" s="51"/>
      <c r="E15" s="51"/>
      <c r="F15" s="51"/>
      <c r="G15" s="51"/>
      <c r="H15" s="51"/>
    </row>
    <row r="16" spans="1:8" ht="11.25">
      <c r="A16" s="20"/>
      <c r="B16" s="13" t="s">
        <v>53</v>
      </c>
      <c r="C16" s="17">
        <f aca="true" t="shared" si="0" ref="C16:H16">SUM(C6+C8+C10+C12+C14)</f>
        <v>239520440.58</v>
      </c>
      <c r="D16" s="17">
        <f t="shared" si="0"/>
        <v>20770598.78</v>
      </c>
      <c r="E16" s="17">
        <f t="shared" si="0"/>
        <v>260291039.36</v>
      </c>
      <c r="F16" s="17">
        <f t="shared" si="0"/>
        <v>77672541.19</v>
      </c>
      <c r="G16" s="17">
        <f t="shared" si="0"/>
        <v>76970713.53999999</v>
      </c>
      <c r="H16" s="17">
        <f t="shared" si="0"/>
        <v>182618498.17000002</v>
      </c>
    </row>
    <row r="17" ht="11.25">
      <c r="B17" s="1" t="s">
        <v>178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PageLayoutView="0" workbookViewId="0" topLeftCell="A68">
      <selection activeCell="B90" sqref="B90:H90"/>
    </sheetView>
  </sheetViews>
  <sheetFormatPr defaultColWidth="12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52" t="s">
        <v>174</v>
      </c>
      <c r="B1" s="53"/>
      <c r="C1" s="53"/>
      <c r="D1" s="53"/>
      <c r="E1" s="53"/>
      <c r="F1" s="53"/>
      <c r="G1" s="53"/>
      <c r="H1" s="54"/>
    </row>
    <row r="2" spans="2:8" ht="11.25">
      <c r="B2" s="27"/>
      <c r="C2" s="27"/>
      <c r="D2" s="27"/>
      <c r="E2" s="27"/>
      <c r="F2" s="27"/>
      <c r="G2" s="27"/>
      <c r="H2" s="27"/>
    </row>
    <row r="3" spans="1:8" ht="11.25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75" customHeight="1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1.25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ht="11.25">
      <c r="A6" s="28"/>
      <c r="B6" s="24"/>
      <c r="C6" s="36"/>
      <c r="D6" s="36"/>
      <c r="E6" s="36"/>
      <c r="F6" s="36"/>
      <c r="G6" s="36"/>
      <c r="H6" s="36"/>
    </row>
    <row r="7" spans="1:8" ht="11.25">
      <c r="A7" s="4" t="s">
        <v>130</v>
      </c>
      <c r="B7" s="22"/>
      <c r="C7" s="15">
        <v>1394606.19</v>
      </c>
      <c r="D7" s="15">
        <v>-61495.96</v>
      </c>
      <c r="E7" s="15">
        <f>C7+D7</f>
        <v>1333110.23</v>
      </c>
      <c r="F7" s="15">
        <v>409600.23</v>
      </c>
      <c r="G7" s="15">
        <v>409600.23</v>
      </c>
      <c r="H7" s="15">
        <f>E7-F7</f>
        <v>923510</v>
      </c>
    </row>
    <row r="8" spans="1:8" ht="11.25">
      <c r="A8" s="4" t="s">
        <v>131</v>
      </c>
      <c r="B8" s="22"/>
      <c r="C8" s="15">
        <v>928283.64</v>
      </c>
      <c r="D8" s="15">
        <v>-24651.2</v>
      </c>
      <c r="E8" s="15">
        <f aca="true" t="shared" si="0" ref="E8:E13">C8+D8</f>
        <v>903632.4400000001</v>
      </c>
      <c r="F8" s="15">
        <v>315487.21</v>
      </c>
      <c r="G8" s="15">
        <v>315487.21</v>
      </c>
      <c r="H8" s="15">
        <f aca="true" t="shared" si="1" ref="H8:H13">E8-F8</f>
        <v>588145.23</v>
      </c>
    </row>
    <row r="9" spans="1:8" ht="11.25">
      <c r="A9" s="4" t="s">
        <v>132</v>
      </c>
      <c r="B9" s="22"/>
      <c r="C9" s="15">
        <v>6600411</v>
      </c>
      <c r="D9" s="15">
        <v>129937.96</v>
      </c>
      <c r="E9" s="15">
        <f t="shared" si="0"/>
        <v>6730348.96</v>
      </c>
      <c r="F9" s="15">
        <v>3057585.04</v>
      </c>
      <c r="G9" s="15">
        <v>3051174.04</v>
      </c>
      <c r="H9" s="15">
        <f t="shared" si="1"/>
        <v>3672763.92</v>
      </c>
    </row>
    <row r="10" spans="1:8" ht="11.25">
      <c r="A10" s="4" t="s">
        <v>133</v>
      </c>
      <c r="B10" s="22"/>
      <c r="C10" s="15">
        <v>1816270.8</v>
      </c>
      <c r="D10" s="15">
        <v>-224075.32</v>
      </c>
      <c r="E10" s="15">
        <f t="shared" si="0"/>
        <v>1592195.48</v>
      </c>
      <c r="F10" s="15">
        <v>541678.65</v>
      </c>
      <c r="G10" s="15">
        <v>541678.65</v>
      </c>
      <c r="H10" s="15">
        <f t="shared" si="1"/>
        <v>1050516.83</v>
      </c>
    </row>
    <row r="11" spans="1:8" ht="11.25">
      <c r="A11" s="4" t="s">
        <v>134</v>
      </c>
      <c r="B11" s="22"/>
      <c r="C11" s="15">
        <v>1630667.35</v>
      </c>
      <c r="D11" s="15">
        <v>-10489.57</v>
      </c>
      <c r="E11" s="15">
        <f t="shared" si="0"/>
        <v>1620177.78</v>
      </c>
      <c r="F11" s="15">
        <v>521138.33</v>
      </c>
      <c r="G11" s="15">
        <v>521138.33</v>
      </c>
      <c r="H11" s="15">
        <f t="shared" si="1"/>
        <v>1099039.45</v>
      </c>
    </row>
    <row r="12" spans="1:8" ht="11.25">
      <c r="A12" s="4" t="s">
        <v>135</v>
      </c>
      <c r="B12" s="22"/>
      <c r="C12" s="15">
        <v>2332365.47</v>
      </c>
      <c r="D12" s="15">
        <v>-3527.02</v>
      </c>
      <c r="E12" s="15">
        <f t="shared" si="0"/>
        <v>2328838.45</v>
      </c>
      <c r="F12" s="15">
        <v>1309412.64</v>
      </c>
      <c r="G12" s="15">
        <v>1299584.64</v>
      </c>
      <c r="H12" s="15">
        <f t="shared" si="1"/>
        <v>1019425.8100000003</v>
      </c>
    </row>
    <row r="13" spans="1:8" ht="11.25">
      <c r="A13" s="4" t="s">
        <v>136</v>
      </c>
      <c r="B13" s="22"/>
      <c r="C13" s="15">
        <v>27664638.54</v>
      </c>
      <c r="D13" s="15">
        <v>6096048.58</v>
      </c>
      <c r="E13" s="15">
        <f t="shared" si="0"/>
        <v>33760687.12</v>
      </c>
      <c r="F13" s="15">
        <v>15908255.8</v>
      </c>
      <c r="G13" s="15">
        <v>15777413.86</v>
      </c>
      <c r="H13" s="15">
        <f t="shared" si="1"/>
        <v>17852431.319999997</v>
      </c>
    </row>
    <row r="14" spans="1:8" ht="11.25">
      <c r="A14" s="4" t="s">
        <v>137</v>
      </c>
      <c r="B14" s="22"/>
      <c r="C14" s="15">
        <v>1217994.46</v>
      </c>
      <c r="D14" s="15">
        <v>-223490.82</v>
      </c>
      <c r="E14" s="15">
        <f aca="true" t="shared" si="2" ref="E14:E50">C14+D14</f>
        <v>994503.6399999999</v>
      </c>
      <c r="F14" s="15">
        <v>388765.16</v>
      </c>
      <c r="G14" s="15">
        <v>388765.16</v>
      </c>
      <c r="H14" s="15">
        <f aca="true" t="shared" si="3" ref="H14:H50">E14-F14</f>
        <v>605738.48</v>
      </c>
    </row>
    <row r="15" spans="1:8" ht="11.25">
      <c r="A15" s="4" t="s">
        <v>138</v>
      </c>
      <c r="B15" s="22"/>
      <c r="C15" s="15">
        <v>2012591.63</v>
      </c>
      <c r="D15" s="15">
        <v>715266.89</v>
      </c>
      <c r="E15" s="15">
        <f t="shared" si="2"/>
        <v>2727858.52</v>
      </c>
      <c r="F15" s="15">
        <v>2090703</v>
      </c>
      <c r="G15" s="15">
        <v>2076242.22</v>
      </c>
      <c r="H15" s="15">
        <f t="shared" si="3"/>
        <v>637155.52</v>
      </c>
    </row>
    <row r="16" spans="1:8" ht="11.25">
      <c r="A16" s="4" t="s">
        <v>139</v>
      </c>
      <c r="B16" s="22"/>
      <c r="C16" s="15">
        <v>1376472.17</v>
      </c>
      <c r="D16" s="15">
        <v>-256081.16</v>
      </c>
      <c r="E16" s="15">
        <f t="shared" si="2"/>
        <v>1120391.01</v>
      </c>
      <c r="F16" s="15">
        <v>385019.99</v>
      </c>
      <c r="G16" s="15">
        <v>385019.99</v>
      </c>
      <c r="H16" s="15">
        <f t="shared" si="3"/>
        <v>735371.02</v>
      </c>
    </row>
    <row r="17" spans="1:8" ht="11.25">
      <c r="A17" s="4" t="s">
        <v>140</v>
      </c>
      <c r="B17" s="22"/>
      <c r="C17" s="15">
        <v>615829.5</v>
      </c>
      <c r="D17" s="15">
        <v>-114683.05</v>
      </c>
      <c r="E17" s="15">
        <f t="shared" si="2"/>
        <v>501146.45</v>
      </c>
      <c r="F17" s="15">
        <v>186071.7</v>
      </c>
      <c r="G17" s="15">
        <v>186071.7</v>
      </c>
      <c r="H17" s="15">
        <f t="shared" si="3"/>
        <v>315074.75</v>
      </c>
    </row>
    <row r="18" spans="1:8" ht="11.25">
      <c r="A18" s="4" t="s">
        <v>141</v>
      </c>
      <c r="B18" s="22"/>
      <c r="C18" s="15">
        <v>560304.42</v>
      </c>
      <c r="D18" s="15">
        <v>-105847.81</v>
      </c>
      <c r="E18" s="15">
        <f t="shared" si="2"/>
        <v>454456.61000000004</v>
      </c>
      <c r="F18" s="15">
        <v>189429.46</v>
      </c>
      <c r="G18" s="15">
        <v>189429.46</v>
      </c>
      <c r="H18" s="15">
        <f t="shared" si="3"/>
        <v>265027.15</v>
      </c>
    </row>
    <row r="19" spans="1:8" ht="11.25">
      <c r="A19" s="4" t="s">
        <v>142</v>
      </c>
      <c r="B19" s="22"/>
      <c r="C19" s="15">
        <v>1671240.96</v>
      </c>
      <c r="D19" s="15">
        <v>-285935.2</v>
      </c>
      <c r="E19" s="15">
        <f t="shared" si="2"/>
        <v>1385305.76</v>
      </c>
      <c r="F19" s="15">
        <v>565356.92</v>
      </c>
      <c r="G19" s="15">
        <v>565356.92</v>
      </c>
      <c r="H19" s="15">
        <f t="shared" si="3"/>
        <v>819948.84</v>
      </c>
    </row>
    <row r="20" spans="1:8" ht="11.25">
      <c r="A20" s="4" t="s">
        <v>143</v>
      </c>
      <c r="B20" s="22"/>
      <c r="C20" s="15">
        <v>7606500.96</v>
      </c>
      <c r="D20" s="15">
        <v>744505.31</v>
      </c>
      <c r="E20" s="15">
        <f t="shared" si="2"/>
        <v>8351006.27</v>
      </c>
      <c r="F20" s="15">
        <v>5766428.58</v>
      </c>
      <c r="G20" s="15">
        <v>5681109.5</v>
      </c>
      <c r="H20" s="15">
        <f t="shared" si="3"/>
        <v>2584577.6899999995</v>
      </c>
    </row>
    <row r="21" spans="1:8" ht="11.25">
      <c r="A21" s="4" t="s">
        <v>144</v>
      </c>
      <c r="B21" s="22"/>
      <c r="C21" s="15">
        <v>1602019.44</v>
      </c>
      <c r="D21" s="15">
        <v>-307717.63</v>
      </c>
      <c r="E21" s="15">
        <f t="shared" si="2"/>
        <v>1294301.81</v>
      </c>
      <c r="F21" s="15">
        <v>538650.32</v>
      </c>
      <c r="G21" s="15">
        <v>538650.32</v>
      </c>
      <c r="H21" s="15">
        <f t="shared" si="3"/>
        <v>755651.4900000001</v>
      </c>
    </row>
    <row r="22" spans="1:8" ht="11.25">
      <c r="A22" s="4" t="s">
        <v>145</v>
      </c>
      <c r="B22" s="22"/>
      <c r="C22" s="15">
        <v>1993372.25</v>
      </c>
      <c r="D22" s="15">
        <v>342488.78</v>
      </c>
      <c r="E22" s="15">
        <f t="shared" si="2"/>
        <v>2335861.0300000003</v>
      </c>
      <c r="F22" s="15">
        <v>1187503.13</v>
      </c>
      <c r="G22" s="15">
        <v>1176111.93</v>
      </c>
      <c r="H22" s="15">
        <f t="shared" si="3"/>
        <v>1148357.9000000004</v>
      </c>
    </row>
    <row r="23" spans="1:8" ht="11.25">
      <c r="A23" s="4" t="s">
        <v>146</v>
      </c>
      <c r="B23" s="22"/>
      <c r="C23" s="15">
        <v>610510.02</v>
      </c>
      <c r="D23" s="15">
        <v>-112092.07</v>
      </c>
      <c r="E23" s="15">
        <f t="shared" si="2"/>
        <v>498417.95</v>
      </c>
      <c r="F23" s="15">
        <v>210282.14</v>
      </c>
      <c r="G23" s="15">
        <v>210282.14</v>
      </c>
      <c r="H23" s="15">
        <f t="shared" si="3"/>
        <v>288135.81</v>
      </c>
    </row>
    <row r="24" spans="1:8" ht="11.25">
      <c r="A24" s="4" t="s">
        <v>147</v>
      </c>
      <c r="B24" s="22"/>
      <c r="C24" s="15">
        <v>2235225.87</v>
      </c>
      <c r="D24" s="15">
        <v>-348470.31</v>
      </c>
      <c r="E24" s="15">
        <f t="shared" si="2"/>
        <v>1886755.56</v>
      </c>
      <c r="F24" s="15">
        <v>668515.45</v>
      </c>
      <c r="G24" s="15">
        <v>668515.45</v>
      </c>
      <c r="H24" s="15">
        <f t="shared" si="3"/>
        <v>1218240.11</v>
      </c>
    </row>
    <row r="25" spans="1:8" ht="11.25">
      <c r="A25" s="4" t="s">
        <v>148</v>
      </c>
      <c r="B25" s="22"/>
      <c r="C25" s="15">
        <v>672031.99</v>
      </c>
      <c r="D25" s="15">
        <v>130112.39</v>
      </c>
      <c r="E25" s="15">
        <f t="shared" si="2"/>
        <v>802144.38</v>
      </c>
      <c r="F25" s="15">
        <v>427591.63</v>
      </c>
      <c r="G25" s="15">
        <v>427591.63</v>
      </c>
      <c r="H25" s="15">
        <f t="shared" si="3"/>
        <v>374552.75</v>
      </c>
    </row>
    <row r="26" spans="1:8" ht="11.25">
      <c r="A26" s="4" t="s">
        <v>149</v>
      </c>
      <c r="B26" s="22"/>
      <c r="C26" s="15">
        <v>1455346.31</v>
      </c>
      <c r="D26" s="15">
        <v>11222684.74</v>
      </c>
      <c r="E26" s="15">
        <f t="shared" si="2"/>
        <v>12678031.05</v>
      </c>
      <c r="F26" s="15">
        <v>7016047.47</v>
      </c>
      <c r="G26" s="15">
        <v>7013495.47</v>
      </c>
      <c r="H26" s="15">
        <f t="shared" si="3"/>
        <v>5661983.580000001</v>
      </c>
    </row>
    <row r="27" spans="1:8" ht="11.25">
      <c r="A27" s="4" t="s">
        <v>150</v>
      </c>
      <c r="B27" s="22"/>
      <c r="C27" s="15">
        <v>4162136.71</v>
      </c>
      <c r="D27" s="15">
        <v>-971396.66</v>
      </c>
      <c r="E27" s="15">
        <f t="shared" si="2"/>
        <v>3190740.05</v>
      </c>
      <c r="F27" s="15">
        <v>1680167.96</v>
      </c>
      <c r="G27" s="15">
        <v>1654241.96</v>
      </c>
      <c r="H27" s="15">
        <f t="shared" si="3"/>
        <v>1510572.0899999999</v>
      </c>
    </row>
    <row r="28" spans="1:8" ht="11.25">
      <c r="A28" s="4" t="s">
        <v>151</v>
      </c>
      <c r="B28" s="22"/>
      <c r="C28" s="15">
        <v>257524.26</v>
      </c>
      <c r="D28" s="15">
        <v>-50435.18</v>
      </c>
      <c r="E28" s="15">
        <f t="shared" si="2"/>
        <v>207089.08000000002</v>
      </c>
      <c r="F28" s="15">
        <v>154268.23</v>
      </c>
      <c r="G28" s="15">
        <v>154268.23</v>
      </c>
      <c r="H28" s="15">
        <f t="shared" si="3"/>
        <v>52820.850000000006</v>
      </c>
    </row>
    <row r="29" spans="1:8" ht="11.25">
      <c r="A29" s="4" t="s">
        <v>152</v>
      </c>
      <c r="B29" s="22"/>
      <c r="C29" s="15">
        <v>1504550.99</v>
      </c>
      <c r="D29" s="15">
        <v>597592.59</v>
      </c>
      <c r="E29" s="15">
        <f t="shared" si="2"/>
        <v>2102143.58</v>
      </c>
      <c r="F29" s="15">
        <v>1333444.71</v>
      </c>
      <c r="G29" s="15">
        <v>1274123.97</v>
      </c>
      <c r="H29" s="15">
        <f t="shared" si="3"/>
        <v>768698.8700000001</v>
      </c>
    </row>
    <row r="30" spans="1:8" ht="11.25">
      <c r="A30" s="4" t="s">
        <v>153</v>
      </c>
      <c r="B30" s="22"/>
      <c r="C30" s="15">
        <v>2195052.55</v>
      </c>
      <c r="D30" s="15">
        <v>415667.7</v>
      </c>
      <c r="E30" s="15">
        <f t="shared" si="2"/>
        <v>2610720.25</v>
      </c>
      <c r="F30" s="15">
        <v>1606774.43</v>
      </c>
      <c r="G30" s="15">
        <v>1601554.43</v>
      </c>
      <c r="H30" s="15">
        <f t="shared" si="3"/>
        <v>1003945.8200000001</v>
      </c>
    </row>
    <row r="31" spans="1:8" ht="11.25">
      <c r="A31" s="4" t="s">
        <v>154</v>
      </c>
      <c r="B31" s="22"/>
      <c r="C31" s="15">
        <v>20425813.78</v>
      </c>
      <c r="D31" s="15">
        <v>1672927.54</v>
      </c>
      <c r="E31" s="15">
        <f t="shared" si="2"/>
        <v>22098741.32</v>
      </c>
      <c r="F31" s="15">
        <v>7283528.89</v>
      </c>
      <c r="G31" s="15">
        <v>7277999.29</v>
      </c>
      <c r="H31" s="15">
        <f t="shared" si="3"/>
        <v>14815212.43</v>
      </c>
    </row>
    <row r="32" spans="1:8" ht="11.25">
      <c r="A32" s="4" t="s">
        <v>155</v>
      </c>
      <c r="B32" s="22"/>
      <c r="C32" s="15">
        <v>3997640.76</v>
      </c>
      <c r="D32" s="15">
        <v>-457962.98</v>
      </c>
      <c r="E32" s="15">
        <f t="shared" si="2"/>
        <v>3539677.78</v>
      </c>
      <c r="F32" s="15">
        <v>1285774.09</v>
      </c>
      <c r="G32" s="15">
        <v>1285774.09</v>
      </c>
      <c r="H32" s="15">
        <f t="shared" si="3"/>
        <v>2253903.6899999995</v>
      </c>
    </row>
    <row r="33" spans="1:8" ht="11.25">
      <c r="A33" s="4" t="s">
        <v>156</v>
      </c>
      <c r="B33" s="22"/>
      <c r="C33" s="15">
        <v>684804.04</v>
      </c>
      <c r="D33" s="15">
        <v>-134343.44</v>
      </c>
      <c r="E33" s="15">
        <f t="shared" si="2"/>
        <v>550460.6000000001</v>
      </c>
      <c r="F33" s="15">
        <v>250457.12</v>
      </c>
      <c r="G33" s="15">
        <v>250457.12</v>
      </c>
      <c r="H33" s="15">
        <f t="shared" si="3"/>
        <v>300003.4800000001</v>
      </c>
    </row>
    <row r="34" spans="1:8" ht="11.25">
      <c r="A34" s="4" t="s">
        <v>157</v>
      </c>
      <c r="B34" s="22"/>
      <c r="C34" s="15">
        <v>4599747.11</v>
      </c>
      <c r="D34" s="15">
        <v>-606822.53</v>
      </c>
      <c r="E34" s="15">
        <f t="shared" si="2"/>
        <v>3992924.58</v>
      </c>
      <c r="F34" s="15">
        <v>1119567.19</v>
      </c>
      <c r="G34" s="15">
        <v>1113151.2</v>
      </c>
      <c r="H34" s="15">
        <f t="shared" si="3"/>
        <v>2873357.39</v>
      </c>
    </row>
    <row r="35" spans="1:8" ht="11.25">
      <c r="A35" s="4" t="s">
        <v>158</v>
      </c>
      <c r="B35" s="22"/>
      <c r="C35" s="15">
        <v>2547444.1</v>
      </c>
      <c r="D35" s="15">
        <v>-440173.88</v>
      </c>
      <c r="E35" s="15">
        <f t="shared" si="2"/>
        <v>2107270.22</v>
      </c>
      <c r="F35" s="15">
        <v>777167.84</v>
      </c>
      <c r="G35" s="15">
        <v>777167.84</v>
      </c>
      <c r="H35" s="15">
        <f t="shared" si="3"/>
        <v>1330102.3800000004</v>
      </c>
    </row>
    <row r="36" spans="1:8" ht="11.25">
      <c r="A36" s="4" t="s">
        <v>159</v>
      </c>
      <c r="B36" s="22"/>
      <c r="C36" s="15">
        <v>10785281.25</v>
      </c>
      <c r="D36" s="15">
        <v>-1551318.28</v>
      </c>
      <c r="E36" s="15">
        <f t="shared" si="2"/>
        <v>9233962.97</v>
      </c>
      <c r="F36" s="15">
        <v>6170628.88</v>
      </c>
      <c r="G36" s="15">
        <v>6091038.12</v>
      </c>
      <c r="H36" s="15">
        <f t="shared" si="3"/>
        <v>3063334.090000001</v>
      </c>
    </row>
    <row r="37" spans="1:8" ht="11.25">
      <c r="A37" s="4" t="s">
        <v>160</v>
      </c>
      <c r="B37" s="22"/>
      <c r="C37" s="15">
        <v>3197778.15</v>
      </c>
      <c r="D37" s="15">
        <v>-7036.7</v>
      </c>
      <c r="E37" s="15">
        <f t="shared" si="2"/>
        <v>3190741.4499999997</v>
      </c>
      <c r="F37" s="15">
        <v>1721597.01</v>
      </c>
      <c r="G37" s="15">
        <v>1718973.09</v>
      </c>
      <c r="H37" s="15">
        <f t="shared" si="3"/>
        <v>1469144.4399999997</v>
      </c>
    </row>
    <row r="38" spans="1:8" ht="11.25">
      <c r="A38" s="4" t="s">
        <v>161</v>
      </c>
      <c r="B38" s="22"/>
      <c r="C38" s="15">
        <v>2134099.15</v>
      </c>
      <c r="D38" s="15">
        <v>-547180.29</v>
      </c>
      <c r="E38" s="15">
        <f t="shared" si="2"/>
        <v>1586918.8599999999</v>
      </c>
      <c r="F38" s="15">
        <v>631469.52</v>
      </c>
      <c r="G38" s="15">
        <v>621848.59</v>
      </c>
      <c r="H38" s="15">
        <f t="shared" si="3"/>
        <v>955449.3399999999</v>
      </c>
    </row>
    <row r="39" spans="1:8" ht="11.25">
      <c r="A39" s="4" t="s">
        <v>162</v>
      </c>
      <c r="B39" s="22"/>
      <c r="C39" s="15">
        <v>2427089.31</v>
      </c>
      <c r="D39" s="15">
        <v>-52156.52</v>
      </c>
      <c r="E39" s="15">
        <f t="shared" si="2"/>
        <v>2374932.79</v>
      </c>
      <c r="F39" s="15">
        <v>1238802.61</v>
      </c>
      <c r="G39" s="15">
        <v>1238802.61</v>
      </c>
      <c r="H39" s="15">
        <f t="shared" si="3"/>
        <v>1136130.18</v>
      </c>
    </row>
    <row r="40" spans="1:8" ht="11.25">
      <c r="A40" s="4" t="s">
        <v>163</v>
      </c>
      <c r="B40" s="22"/>
      <c r="C40" s="15">
        <v>5761715.15</v>
      </c>
      <c r="D40" s="15">
        <v>1112097.42</v>
      </c>
      <c r="E40" s="15">
        <f t="shared" si="2"/>
        <v>6873812.57</v>
      </c>
      <c r="F40" s="15">
        <v>2031033.95</v>
      </c>
      <c r="G40" s="15">
        <v>1900873.81</v>
      </c>
      <c r="H40" s="15">
        <f t="shared" si="3"/>
        <v>4842778.62</v>
      </c>
    </row>
    <row r="41" spans="1:8" ht="11.25">
      <c r="A41" s="4" t="s">
        <v>164</v>
      </c>
      <c r="B41" s="22"/>
      <c r="C41" s="15">
        <v>208664.27</v>
      </c>
      <c r="D41" s="15">
        <v>-17950.93</v>
      </c>
      <c r="E41" s="15">
        <f t="shared" si="2"/>
        <v>190713.34</v>
      </c>
      <c r="F41" s="15">
        <v>142826.27</v>
      </c>
      <c r="G41" s="15">
        <v>142826.27</v>
      </c>
      <c r="H41" s="15">
        <f t="shared" si="3"/>
        <v>47887.07000000001</v>
      </c>
    </row>
    <row r="42" spans="1:8" ht="11.25">
      <c r="A42" s="4" t="s">
        <v>165</v>
      </c>
      <c r="B42" s="22"/>
      <c r="C42" s="15">
        <v>580189.48</v>
      </c>
      <c r="D42" s="15">
        <v>-107385.08</v>
      </c>
      <c r="E42" s="15">
        <f t="shared" si="2"/>
        <v>472804.39999999997</v>
      </c>
      <c r="F42" s="15">
        <v>280830.3</v>
      </c>
      <c r="G42" s="15">
        <v>280830.3</v>
      </c>
      <c r="H42" s="15">
        <f t="shared" si="3"/>
        <v>191974.09999999998</v>
      </c>
    </row>
    <row r="43" spans="1:8" ht="11.25">
      <c r="A43" s="4" t="s">
        <v>166</v>
      </c>
      <c r="B43" s="22"/>
      <c r="C43" s="15">
        <v>511648.1</v>
      </c>
      <c r="D43" s="15">
        <v>-97533.37</v>
      </c>
      <c r="E43" s="15">
        <f t="shared" si="2"/>
        <v>414114.73</v>
      </c>
      <c r="F43" s="15">
        <v>137476.55</v>
      </c>
      <c r="G43" s="15">
        <v>137476.55</v>
      </c>
      <c r="H43" s="15">
        <f t="shared" si="3"/>
        <v>276638.18</v>
      </c>
    </row>
    <row r="44" spans="1:8" ht="11.25">
      <c r="A44" s="4" t="s">
        <v>167</v>
      </c>
      <c r="B44" s="22"/>
      <c r="C44" s="15">
        <v>100183086.9</v>
      </c>
      <c r="D44" s="15">
        <v>4384418.66</v>
      </c>
      <c r="E44" s="15">
        <f t="shared" si="2"/>
        <v>104567505.56</v>
      </c>
      <c r="F44" s="15">
        <v>4233966.71</v>
      </c>
      <c r="G44" s="15">
        <v>4118360.34</v>
      </c>
      <c r="H44" s="15">
        <f t="shared" si="3"/>
        <v>100333538.85000001</v>
      </c>
    </row>
    <row r="45" spans="1:8" ht="11.25">
      <c r="A45" s="4" t="s">
        <v>168</v>
      </c>
      <c r="B45" s="22"/>
      <c r="C45" s="15">
        <v>2650518.22</v>
      </c>
      <c r="D45" s="15">
        <v>-492498.86</v>
      </c>
      <c r="E45" s="15">
        <f t="shared" si="2"/>
        <v>2158019.3600000003</v>
      </c>
      <c r="F45" s="15">
        <v>1110880.43</v>
      </c>
      <c r="G45" s="15">
        <v>1110880.43</v>
      </c>
      <c r="H45" s="15">
        <f t="shared" si="3"/>
        <v>1047138.9300000004</v>
      </c>
    </row>
    <row r="46" spans="1:8" ht="11.25">
      <c r="A46" s="4" t="s">
        <v>169</v>
      </c>
      <c r="B46" s="22"/>
      <c r="C46" s="15">
        <v>1665839.07</v>
      </c>
      <c r="D46" s="15">
        <v>1069780.31</v>
      </c>
      <c r="E46" s="15">
        <f t="shared" si="2"/>
        <v>2735619.38</v>
      </c>
      <c r="F46" s="15">
        <v>1712480.72</v>
      </c>
      <c r="G46" s="15">
        <v>1712480.72</v>
      </c>
      <c r="H46" s="15">
        <f t="shared" si="3"/>
        <v>1023138.6599999999</v>
      </c>
    </row>
    <row r="47" spans="1:8" ht="11.25">
      <c r="A47" s="4" t="s">
        <v>170</v>
      </c>
      <c r="B47" s="22"/>
      <c r="C47" s="15">
        <v>372000.96</v>
      </c>
      <c r="D47" s="15">
        <v>-43831.74</v>
      </c>
      <c r="E47" s="15">
        <f t="shared" si="2"/>
        <v>328169.22000000003</v>
      </c>
      <c r="F47" s="15">
        <v>141954.05</v>
      </c>
      <c r="G47" s="15">
        <v>140944.85</v>
      </c>
      <c r="H47" s="15">
        <f t="shared" si="3"/>
        <v>186215.17000000004</v>
      </c>
    </row>
    <row r="48" spans="1:8" ht="11.25">
      <c r="A48" s="4" t="s">
        <v>171</v>
      </c>
      <c r="B48" s="22"/>
      <c r="C48" s="15">
        <v>1340358.21</v>
      </c>
      <c r="D48" s="15">
        <v>-237663.63</v>
      </c>
      <c r="E48" s="15">
        <f t="shared" si="2"/>
        <v>1102694.58</v>
      </c>
      <c r="F48" s="15">
        <v>518509.19</v>
      </c>
      <c r="G48" s="15">
        <v>518509.19</v>
      </c>
      <c r="H48" s="15">
        <f t="shared" si="3"/>
        <v>584185.3900000001</v>
      </c>
    </row>
    <row r="49" spans="1:8" ht="11.25">
      <c r="A49" s="4" t="s">
        <v>172</v>
      </c>
      <c r="B49" s="22"/>
      <c r="C49" s="15">
        <v>1330775.09</v>
      </c>
      <c r="D49" s="15">
        <v>-470567.62</v>
      </c>
      <c r="E49" s="15">
        <f t="shared" si="2"/>
        <v>860207.4700000001</v>
      </c>
      <c r="F49" s="15">
        <v>414505.47</v>
      </c>
      <c r="G49" s="15">
        <v>414505.47</v>
      </c>
      <c r="H49" s="15">
        <f t="shared" si="3"/>
        <v>445702.0000000001</v>
      </c>
    </row>
    <row r="50" spans="1:8" ht="11.25">
      <c r="A50" s="4" t="s">
        <v>173</v>
      </c>
      <c r="B50" s="22"/>
      <c r="C50" s="15">
        <v>0</v>
      </c>
      <c r="D50" s="15">
        <v>501884.72</v>
      </c>
      <c r="E50" s="15">
        <f t="shared" si="2"/>
        <v>501884.72</v>
      </c>
      <c r="F50" s="15">
        <v>10906.22</v>
      </c>
      <c r="G50" s="15">
        <v>10906.22</v>
      </c>
      <c r="H50" s="15">
        <f t="shared" si="3"/>
        <v>490978.5</v>
      </c>
    </row>
    <row r="51" spans="1:8" ht="11.25">
      <c r="A51" s="4"/>
      <c r="B51" s="22"/>
      <c r="C51" s="15"/>
      <c r="D51" s="15"/>
      <c r="E51" s="15"/>
      <c r="F51" s="15"/>
      <c r="G51" s="15"/>
      <c r="H51" s="15"/>
    </row>
    <row r="52" spans="1:8" ht="11.25">
      <c r="A52" s="4"/>
      <c r="B52" s="25"/>
      <c r="C52" s="16"/>
      <c r="D52" s="16"/>
      <c r="E52" s="16"/>
      <c r="F52" s="16"/>
      <c r="G52" s="16"/>
      <c r="H52" s="16"/>
    </row>
    <row r="53" spans="1:8" ht="11.25">
      <c r="A53" s="26"/>
      <c r="B53" s="47" t="s">
        <v>53</v>
      </c>
      <c r="C53" s="23">
        <f aca="true" t="shared" si="4" ref="C53:H53">SUM(C7:C52)</f>
        <v>239520440.58000004</v>
      </c>
      <c r="D53" s="23">
        <f t="shared" si="4"/>
        <v>20770598.78</v>
      </c>
      <c r="E53" s="23">
        <f t="shared" si="4"/>
        <v>260291039.36</v>
      </c>
      <c r="F53" s="23">
        <f t="shared" si="4"/>
        <v>77672541.18999998</v>
      </c>
      <c r="G53" s="23">
        <f t="shared" si="4"/>
        <v>76970713.53999999</v>
      </c>
      <c r="H53" s="23">
        <f t="shared" si="4"/>
        <v>182618498.17</v>
      </c>
    </row>
    <row r="56" spans="1:8" ht="45" customHeight="1">
      <c r="A56" s="52" t="s">
        <v>175</v>
      </c>
      <c r="B56" s="53"/>
      <c r="C56" s="53"/>
      <c r="D56" s="53"/>
      <c r="E56" s="53"/>
      <c r="F56" s="53"/>
      <c r="G56" s="53"/>
      <c r="H56" s="54"/>
    </row>
    <row r="58" spans="1:8" ht="11.25">
      <c r="A58" s="57" t="s">
        <v>54</v>
      </c>
      <c r="B58" s="58"/>
      <c r="C58" s="52" t="s">
        <v>60</v>
      </c>
      <c r="D58" s="53"/>
      <c r="E58" s="53"/>
      <c r="F58" s="53"/>
      <c r="G58" s="54"/>
      <c r="H58" s="55" t="s">
        <v>59</v>
      </c>
    </row>
    <row r="59" spans="1:8" ht="22.5">
      <c r="A59" s="59"/>
      <c r="B59" s="60"/>
      <c r="C59" s="9" t="s">
        <v>55</v>
      </c>
      <c r="D59" s="9" t="s">
        <v>125</v>
      </c>
      <c r="E59" s="9" t="s">
        <v>56</v>
      </c>
      <c r="F59" s="9" t="s">
        <v>57</v>
      </c>
      <c r="G59" s="9" t="s">
        <v>58</v>
      </c>
      <c r="H59" s="56"/>
    </row>
    <row r="60" spans="1:8" ht="11.25">
      <c r="A60" s="61"/>
      <c r="B60" s="62"/>
      <c r="C60" s="10">
        <v>1</v>
      </c>
      <c r="D60" s="10">
        <v>2</v>
      </c>
      <c r="E60" s="10" t="s">
        <v>126</v>
      </c>
      <c r="F60" s="10">
        <v>4</v>
      </c>
      <c r="G60" s="10">
        <v>5</v>
      </c>
      <c r="H60" s="10" t="s">
        <v>127</v>
      </c>
    </row>
    <row r="61" spans="1:8" ht="11.25">
      <c r="A61" s="28"/>
      <c r="B61" s="29"/>
      <c r="C61" s="33"/>
      <c r="D61" s="33"/>
      <c r="E61" s="33"/>
      <c r="F61" s="33"/>
      <c r="G61" s="33"/>
      <c r="H61" s="33"/>
    </row>
    <row r="62" spans="1:8" ht="11.25">
      <c r="A62" s="4" t="s">
        <v>8</v>
      </c>
      <c r="B62" s="2"/>
      <c r="C62" s="34">
        <v>0</v>
      </c>
      <c r="D62" s="34">
        <v>0</v>
      </c>
      <c r="E62" s="34">
        <f>C62+D62</f>
        <v>0</v>
      </c>
      <c r="F62" s="34">
        <v>0</v>
      </c>
      <c r="G62" s="34">
        <v>0</v>
      </c>
      <c r="H62" s="34">
        <f>E62-F62</f>
        <v>0</v>
      </c>
    </row>
    <row r="63" spans="1:8" ht="11.25">
      <c r="A63" s="4" t="s">
        <v>9</v>
      </c>
      <c r="B63" s="2"/>
      <c r="C63" s="34">
        <v>0</v>
      </c>
      <c r="D63" s="34">
        <v>0</v>
      </c>
      <c r="E63" s="34">
        <f>C63+D63</f>
        <v>0</v>
      </c>
      <c r="F63" s="34">
        <v>0</v>
      </c>
      <c r="G63" s="34">
        <v>0</v>
      </c>
      <c r="H63" s="34">
        <f>E63-F63</f>
        <v>0</v>
      </c>
    </row>
    <row r="64" spans="1:8" ht="11.25">
      <c r="A64" s="4" t="s">
        <v>10</v>
      </c>
      <c r="B64" s="2"/>
      <c r="C64" s="34">
        <v>0</v>
      </c>
      <c r="D64" s="34">
        <v>0</v>
      </c>
      <c r="E64" s="34">
        <f>C64+D64</f>
        <v>0</v>
      </c>
      <c r="F64" s="34">
        <v>0</v>
      </c>
      <c r="G64" s="34">
        <v>0</v>
      </c>
      <c r="H64" s="34">
        <f>E64-F64</f>
        <v>0</v>
      </c>
    </row>
    <row r="65" spans="1:8" ht="11.25">
      <c r="A65" s="4" t="s">
        <v>11</v>
      </c>
      <c r="B65" s="2"/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ht="11.25">
      <c r="A66" s="4"/>
      <c r="B66" s="2"/>
      <c r="C66" s="35"/>
      <c r="D66" s="35"/>
      <c r="E66" s="35"/>
      <c r="F66" s="35"/>
      <c r="G66" s="35"/>
      <c r="H66" s="35"/>
    </row>
    <row r="67" spans="1:8" ht="11.25">
      <c r="A67" s="26"/>
      <c r="B67" s="47" t="s">
        <v>53</v>
      </c>
      <c r="C67" s="23">
        <f>SUM(C62:C66)</f>
        <v>0</v>
      </c>
      <c r="D67" s="23">
        <f>SUM(D62:D66)</f>
        <v>0</v>
      </c>
      <c r="E67" s="23">
        <f>SUM(E62:E65)</f>
        <v>0</v>
      </c>
      <c r="F67" s="23">
        <f>SUM(F62:F65)</f>
        <v>0</v>
      </c>
      <c r="G67" s="23">
        <f>SUM(G62:G65)</f>
        <v>0</v>
      </c>
      <c r="H67" s="23">
        <f>SUM(H62:H65)</f>
        <v>0</v>
      </c>
    </row>
    <row r="70" spans="1:8" ht="45" customHeight="1">
      <c r="A70" s="52" t="s">
        <v>176</v>
      </c>
      <c r="B70" s="53"/>
      <c r="C70" s="53"/>
      <c r="D70" s="53"/>
      <c r="E70" s="53"/>
      <c r="F70" s="53"/>
      <c r="G70" s="53"/>
      <c r="H70" s="54"/>
    </row>
    <row r="71" spans="1:8" ht="11.25">
      <c r="A71" s="57" t="s">
        <v>54</v>
      </c>
      <c r="B71" s="58"/>
      <c r="C71" s="52" t="s">
        <v>60</v>
      </c>
      <c r="D71" s="53"/>
      <c r="E71" s="53"/>
      <c r="F71" s="53"/>
      <c r="G71" s="54"/>
      <c r="H71" s="55" t="s">
        <v>59</v>
      </c>
    </row>
    <row r="72" spans="1:8" ht="22.5">
      <c r="A72" s="59"/>
      <c r="B72" s="60"/>
      <c r="C72" s="9" t="s">
        <v>55</v>
      </c>
      <c r="D72" s="9" t="s">
        <v>125</v>
      </c>
      <c r="E72" s="9" t="s">
        <v>56</v>
      </c>
      <c r="F72" s="9" t="s">
        <v>57</v>
      </c>
      <c r="G72" s="9" t="s">
        <v>58</v>
      </c>
      <c r="H72" s="56"/>
    </row>
    <row r="73" spans="1:8" ht="11.25">
      <c r="A73" s="61"/>
      <c r="B73" s="62"/>
      <c r="C73" s="10">
        <v>1</v>
      </c>
      <c r="D73" s="10">
        <v>2</v>
      </c>
      <c r="E73" s="10" t="s">
        <v>126</v>
      </c>
      <c r="F73" s="10">
        <v>4</v>
      </c>
      <c r="G73" s="10">
        <v>5</v>
      </c>
      <c r="H73" s="10" t="s">
        <v>127</v>
      </c>
    </row>
    <row r="74" spans="1:8" ht="11.25">
      <c r="A74" s="28"/>
      <c r="B74" s="29"/>
      <c r="C74" s="33"/>
      <c r="D74" s="33"/>
      <c r="E74" s="33"/>
      <c r="F74" s="33"/>
      <c r="G74" s="33"/>
      <c r="H74" s="33"/>
    </row>
    <row r="75" spans="1:8" ht="22.5">
      <c r="A75" s="4"/>
      <c r="B75" s="31" t="s">
        <v>13</v>
      </c>
      <c r="C75" s="34">
        <v>0</v>
      </c>
      <c r="D75" s="34">
        <v>0</v>
      </c>
      <c r="E75" s="34">
        <f>C75+D75</f>
        <v>0</v>
      </c>
      <c r="F75" s="34">
        <v>0</v>
      </c>
      <c r="G75" s="34">
        <v>0</v>
      </c>
      <c r="H75" s="34">
        <f>E75-F75</f>
        <v>0</v>
      </c>
    </row>
    <row r="76" spans="1:8" ht="11.25">
      <c r="A76" s="4"/>
      <c r="B76" s="31"/>
      <c r="C76" s="34"/>
      <c r="D76" s="34"/>
      <c r="E76" s="34"/>
      <c r="F76" s="34"/>
      <c r="G76" s="34"/>
      <c r="H76" s="34"/>
    </row>
    <row r="77" spans="1:8" ht="11.25">
      <c r="A77" s="4"/>
      <c r="B77" s="31" t="s">
        <v>12</v>
      </c>
      <c r="C77" s="34">
        <v>0</v>
      </c>
      <c r="D77" s="34">
        <v>0</v>
      </c>
      <c r="E77" s="34">
        <f>C77+D77</f>
        <v>0</v>
      </c>
      <c r="F77" s="34">
        <v>0</v>
      </c>
      <c r="G77" s="34">
        <v>0</v>
      </c>
      <c r="H77" s="34">
        <f>E77-F77</f>
        <v>0</v>
      </c>
    </row>
    <row r="78" spans="1:8" ht="11.25">
      <c r="A78" s="4"/>
      <c r="B78" s="31"/>
      <c r="C78" s="34"/>
      <c r="D78" s="34"/>
      <c r="E78" s="34"/>
      <c r="F78" s="34"/>
      <c r="G78" s="34"/>
      <c r="H78" s="34"/>
    </row>
    <row r="79" spans="1:8" ht="22.5">
      <c r="A79" s="4"/>
      <c r="B79" s="31" t="s">
        <v>14</v>
      </c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ht="11.25">
      <c r="A80" s="4"/>
      <c r="B80" s="31"/>
      <c r="C80" s="34"/>
      <c r="D80" s="34"/>
      <c r="E80" s="34"/>
      <c r="F80" s="34"/>
      <c r="G80" s="34"/>
      <c r="H80" s="34"/>
    </row>
    <row r="81" spans="1:8" ht="22.5">
      <c r="A81" s="4"/>
      <c r="B81" s="31" t="s">
        <v>26</v>
      </c>
      <c r="C81" s="34">
        <v>0</v>
      </c>
      <c r="D81" s="34">
        <v>0</v>
      </c>
      <c r="E81" s="34">
        <f>C81+D81</f>
        <v>0</v>
      </c>
      <c r="F81" s="34">
        <v>0</v>
      </c>
      <c r="G81" s="34">
        <v>0</v>
      </c>
      <c r="H81" s="34">
        <f>E81-F81</f>
        <v>0</v>
      </c>
    </row>
    <row r="82" spans="1:8" ht="11.25">
      <c r="A82" s="4"/>
      <c r="B82" s="31"/>
      <c r="C82" s="34"/>
      <c r="D82" s="34"/>
      <c r="E82" s="34"/>
      <c r="F82" s="34"/>
      <c r="G82" s="34"/>
      <c r="H82" s="34"/>
    </row>
    <row r="83" spans="1:8" ht="22.5">
      <c r="A83" s="4"/>
      <c r="B83" s="31" t="s">
        <v>27</v>
      </c>
      <c r="C83" s="34">
        <v>0</v>
      </c>
      <c r="D83" s="34">
        <v>0</v>
      </c>
      <c r="E83" s="34">
        <f>C83+D83</f>
        <v>0</v>
      </c>
      <c r="F83" s="34">
        <v>0</v>
      </c>
      <c r="G83" s="34">
        <v>0</v>
      </c>
      <c r="H83" s="34">
        <f>E83-F83</f>
        <v>0</v>
      </c>
    </row>
    <row r="84" spans="1:8" ht="11.25">
      <c r="A84" s="4"/>
      <c r="B84" s="31"/>
      <c r="C84" s="34"/>
      <c r="D84" s="34"/>
      <c r="E84" s="34"/>
      <c r="F84" s="34"/>
      <c r="G84" s="34"/>
      <c r="H84" s="34"/>
    </row>
    <row r="85" spans="1:8" ht="22.5">
      <c r="A85" s="4"/>
      <c r="B85" s="31" t="s">
        <v>34</v>
      </c>
      <c r="C85" s="34">
        <v>0</v>
      </c>
      <c r="D85" s="34">
        <v>0</v>
      </c>
      <c r="E85" s="34">
        <f>C85+D85</f>
        <v>0</v>
      </c>
      <c r="F85" s="34">
        <v>0</v>
      </c>
      <c r="G85" s="34">
        <v>0</v>
      </c>
      <c r="H85" s="34">
        <f>E85-F85</f>
        <v>0</v>
      </c>
    </row>
    <row r="86" spans="1:8" ht="11.25">
      <c r="A86" s="4"/>
      <c r="B86" s="31"/>
      <c r="C86" s="34"/>
      <c r="D86" s="34"/>
      <c r="E86" s="34"/>
      <c r="F86" s="34"/>
      <c r="G86" s="34"/>
      <c r="H86" s="34"/>
    </row>
    <row r="87" spans="1:8" ht="11.25">
      <c r="A87" s="4"/>
      <c r="B87" s="31" t="s">
        <v>15</v>
      </c>
      <c r="C87" s="34">
        <v>0</v>
      </c>
      <c r="D87" s="34">
        <v>0</v>
      </c>
      <c r="E87" s="34">
        <f>C87+D87</f>
        <v>0</v>
      </c>
      <c r="F87" s="34">
        <v>0</v>
      </c>
      <c r="G87" s="34">
        <v>0</v>
      </c>
      <c r="H87" s="34">
        <f>E87-F87</f>
        <v>0</v>
      </c>
    </row>
    <row r="88" spans="1:8" ht="11.25">
      <c r="A88" s="30"/>
      <c r="B88" s="32"/>
      <c r="C88" s="35"/>
      <c r="D88" s="35"/>
      <c r="E88" s="35"/>
      <c r="F88" s="35"/>
      <c r="G88" s="35"/>
      <c r="H88" s="35"/>
    </row>
    <row r="89" spans="1:8" ht="11.25">
      <c r="A89" s="26"/>
      <c r="B89" s="47" t="s">
        <v>53</v>
      </c>
      <c r="C89" s="23">
        <f aca="true" t="shared" si="5" ref="C89:H89">SUM(C75:C87)</f>
        <v>0</v>
      </c>
      <c r="D89" s="23">
        <f t="shared" si="5"/>
        <v>0</v>
      </c>
      <c r="E89" s="23">
        <f t="shared" si="5"/>
        <v>0</v>
      </c>
      <c r="F89" s="23">
        <f t="shared" si="5"/>
        <v>0</v>
      </c>
      <c r="G89" s="23">
        <f t="shared" si="5"/>
        <v>0</v>
      </c>
      <c r="H89" s="23">
        <f t="shared" si="5"/>
        <v>0</v>
      </c>
    </row>
    <row r="90" spans="2:8" ht="11.25">
      <c r="B90" s="63" t="s">
        <v>178</v>
      </c>
      <c r="C90" s="63"/>
      <c r="D90" s="63"/>
      <c r="E90" s="63"/>
      <c r="F90" s="63"/>
      <c r="G90" s="63"/>
      <c r="H90" s="63"/>
    </row>
  </sheetData>
  <sheetProtection formatCells="0" formatColumns="0" formatRows="0" insertRows="0" deleteRows="0" autoFilter="0"/>
  <mergeCells count="13">
    <mergeCell ref="B90:H90"/>
    <mergeCell ref="A70:H70"/>
    <mergeCell ref="A71:B73"/>
    <mergeCell ref="C71:G71"/>
    <mergeCell ref="H71:H72"/>
    <mergeCell ref="C58:G58"/>
    <mergeCell ref="H58:H59"/>
    <mergeCell ref="A1:H1"/>
    <mergeCell ref="A3:B5"/>
    <mergeCell ref="A56:H56"/>
    <mergeCell ref="A58:B60"/>
    <mergeCell ref="C3:G3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22">
      <selection activeCell="B44" sqref="B44:H44"/>
    </sheetView>
  </sheetViews>
  <sheetFormatPr defaultColWidth="12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 customWidth="1"/>
  </cols>
  <sheetData>
    <row r="1" spans="1:8" ht="49.5" customHeight="1">
      <c r="A1" s="52" t="s">
        <v>177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4"/>
      <c r="B5" s="45"/>
      <c r="C5" s="14"/>
      <c r="D5" s="14"/>
      <c r="E5" s="14"/>
      <c r="F5" s="14"/>
      <c r="G5" s="14"/>
      <c r="H5" s="14"/>
    </row>
    <row r="6" spans="1:8" ht="11.25">
      <c r="A6" s="41" t="s">
        <v>16</v>
      </c>
      <c r="B6" s="39"/>
      <c r="C6" s="15">
        <f aca="true" t="shared" si="0" ref="C6:H6">SUM(C7:C14)</f>
        <v>95605826.74</v>
      </c>
      <c r="D6" s="15">
        <f t="shared" si="0"/>
        <v>11388725.46</v>
      </c>
      <c r="E6" s="15">
        <f t="shared" si="0"/>
        <v>106994552.2</v>
      </c>
      <c r="F6" s="15">
        <f t="shared" si="0"/>
        <v>46406175.72</v>
      </c>
      <c r="G6" s="15">
        <f t="shared" si="0"/>
        <v>46133426.129999995</v>
      </c>
      <c r="H6" s="15">
        <f t="shared" si="0"/>
        <v>60588376.48000001</v>
      </c>
    </row>
    <row r="7" spans="1:8" ht="11.25">
      <c r="A7" s="38"/>
      <c r="B7" s="42" t="s">
        <v>42</v>
      </c>
      <c r="C7" s="15">
        <v>7528694.64</v>
      </c>
      <c r="D7" s="15">
        <v>105286.76</v>
      </c>
      <c r="E7" s="15">
        <f>C7+D7</f>
        <v>7633981.399999999</v>
      </c>
      <c r="F7" s="15">
        <v>3373072.25</v>
      </c>
      <c r="G7" s="15">
        <v>3366661.25</v>
      </c>
      <c r="H7" s="15">
        <f>E7-F7</f>
        <v>4260909.149999999</v>
      </c>
    </row>
    <row r="8" spans="1:8" ht="11.25">
      <c r="A8" s="38"/>
      <c r="B8" s="42" t="s">
        <v>17</v>
      </c>
      <c r="C8" s="15">
        <v>615829.5</v>
      </c>
      <c r="D8" s="15">
        <v>-114683.05</v>
      </c>
      <c r="E8" s="15">
        <f aca="true" t="shared" si="1" ref="E8:E14">C8+D8</f>
        <v>501146.45</v>
      </c>
      <c r="F8" s="15">
        <v>186071.7</v>
      </c>
      <c r="G8" s="15">
        <v>186071.7</v>
      </c>
      <c r="H8" s="15">
        <f aca="true" t="shared" si="2" ref="H8:H14">E8-F8</f>
        <v>315074.75</v>
      </c>
    </row>
    <row r="9" spans="1:8" ht="11.25">
      <c r="A9" s="38"/>
      <c r="B9" s="42" t="s">
        <v>43</v>
      </c>
      <c r="C9" s="15">
        <v>16886168.64</v>
      </c>
      <c r="D9" s="15">
        <v>-589036.92</v>
      </c>
      <c r="E9" s="15">
        <f t="shared" si="1"/>
        <v>16297131.72</v>
      </c>
      <c r="F9" s="15">
        <v>8679659.61</v>
      </c>
      <c r="G9" s="15">
        <v>8594340.53</v>
      </c>
      <c r="H9" s="15">
        <f t="shared" si="2"/>
        <v>7617472.110000001</v>
      </c>
    </row>
    <row r="10" spans="1:8" ht="11.25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1.25">
      <c r="A11" s="38"/>
      <c r="B11" s="42" t="s">
        <v>23</v>
      </c>
      <c r="C11" s="15">
        <v>31889772.52</v>
      </c>
      <c r="D11" s="15">
        <v>-796132.33</v>
      </c>
      <c r="E11" s="15">
        <f t="shared" si="1"/>
        <v>31093640.19</v>
      </c>
      <c r="F11" s="15">
        <v>12059310.45</v>
      </c>
      <c r="G11" s="15">
        <v>11928468.51</v>
      </c>
      <c r="H11" s="15">
        <f t="shared" si="2"/>
        <v>19034329.740000002</v>
      </c>
    </row>
    <row r="12" spans="1:8" ht="11.25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1.25">
      <c r="A13" s="38"/>
      <c r="B13" s="42" t="s">
        <v>44</v>
      </c>
      <c r="C13" s="15">
        <v>29708005.69</v>
      </c>
      <c r="D13" s="15">
        <v>473798.59</v>
      </c>
      <c r="E13" s="15">
        <f t="shared" si="1"/>
        <v>30181804.28</v>
      </c>
      <c r="F13" s="15">
        <v>9939327.29</v>
      </c>
      <c r="G13" s="15">
        <v>9927381.7</v>
      </c>
      <c r="H13" s="15">
        <f t="shared" si="2"/>
        <v>20242476.990000002</v>
      </c>
    </row>
    <row r="14" spans="1:8" ht="11.25">
      <c r="A14" s="38"/>
      <c r="B14" s="42" t="s">
        <v>19</v>
      </c>
      <c r="C14" s="15">
        <v>8977355.75</v>
      </c>
      <c r="D14" s="15">
        <v>12309492.41</v>
      </c>
      <c r="E14" s="15">
        <f t="shared" si="1"/>
        <v>21286848.16</v>
      </c>
      <c r="F14" s="15">
        <v>12168734.42</v>
      </c>
      <c r="G14" s="15">
        <v>12130502.44</v>
      </c>
      <c r="H14" s="15">
        <f t="shared" si="2"/>
        <v>9118113.74</v>
      </c>
    </row>
    <row r="15" spans="1:8" ht="11.25">
      <c r="A15" s="40"/>
      <c r="B15" s="42"/>
      <c r="C15" s="15"/>
      <c r="D15" s="15"/>
      <c r="E15" s="15"/>
      <c r="F15" s="15"/>
      <c r="G15" s="15"/>
      <c r="H15" s="15"/>
    </row>
    <row r="16" spans="1:8" ht="11.25">
      <c r="A16" s="41" t="s">
        <v>20</v>
      </c>
      <c r="B16" s="43"/>
      <c r="C16" s="15">
        <f aca="true" t="shared" si="3" ref="C16:H16">SUM(C17:C23)</f>
        <v>139577641.47</v>
      </c>
      <c r="D16" s="15">
        <f t="shared" si="3"/>
        <v>3168439.540000001</v>
      </c>
      <c r="E16" s="15">
        <f t="shared" si="3"/>
        <v>142746081.01</v>
      </c>
      <c r="F16" s="15">
        <f t="shared" si="3"/>
        <v>23466095.040000003</v>
      </c>
      <c r="G16" s="15">
        <f t="shared" si="3"/>
        <v>23037016.98</v>
      </c>
      <c r="H16" s="15">
        <f t="shared" si="3"/>
        <v>119279985.97</v>
      </c>
    </row>
    <row r="17" spans="1:8" ht="11.25">
      <c r="A17" s="38"/>
      <c r="B17" s="42" t="s">
        <v>45</v>
      </c>
      <c r="C17" s="15">
        <v>0</v>
      </c>
      <c r="D17" s="15">
        <v>11442155.88</v>
      </c>
      <c r="E17" s="15">
        <f>C17+D17</f>
        <v>11442155.88</v>
      </c>
      <c r="F17" s="15">
        <v>410958.27</v>
      </c>
      <c r="G17" s="15">
        <v>410958.27</v>
      </c>
      <c r="H17" s="15">
        <f aca="true" t="shared" si="4" ref="H17:H23">E17-F17</f>
        <v>11031197.610000001</v>
      </c>
    </row>
    <row r="18" spans="1:8" ht="11.25">
      <c r="A18" s="38"/>
      <c r="B18" s="42" t="s">
        <v>28</v>
      </c>
      <c r="C18" s="15">
        <v>130475865.98</v>
      </c>
      <c r="D18" s="15">
        <v>-8109220.98</v>
      </c>
      <c r="E18" s="15">
        <f aca="true" t="shared" si="5" ref="E18:E23">C18+D18</f>
        <v>122366645</v>
      </c>
      <c r="F18" s="15">
        <v>17928245.25</v>
      </c>
      <c r="G18" s="15">
        <v>17590643.13</v>
      </c>
      <c r="H18" s="15">
        <f t="shared" si="4"/>
        <v>104438399.75</v>
      </c>
    </row>
    <row r="19" spans="1:8" ht="11.25">
      <c r="A19" s="38"/>
      <c r="B19" s="42" t="s">
        <v>21</v>
      </c>
      <c r="C19" s="15">
        <v>610510.02</v>
      </c>
      <c r="D19" s="15">
        <v>-112092.07</v>
      </c>
      <c r="E19" s="15">
        <f t="shared" si="5"/>
        <v>498417.95</v>
      </c>
      <c r="F19" s="15">
        <v>210282.14</v>
      </c>
      <c r="G19" s="15">
        <v>210282.14</v>
      </c>
      <c r="H19" s="15">
        <f t="shared" si="4"/>
        <v>288135.81</v>
      </c>
    </row>
    <row r="20" spans="1:8" ht="11.25">
      <c r="A20" s="38"/>
      <c r="B20" s="42" t="s">
        <v>46</v>
      </c>
      <c r="C20" s="15">
        <v>3699603.54</v>
      </c>
      <c r="D20" s="15">
        <v>1013260.29</v>
      </c>
      <c r="E20" s="15">
        <f t="shared" si="5"/>
        <v>4712863.83</v>
      </c>
      <c r="F20" s="15">
        <v>2940219.14</v>
      </c>
      <c r="G20" s="15">
        <v>2875678.4</v>
      </c>
      <c r="H20" s="15">
        <f t="shared" si="4"/>
        <v>1772644.69</v>
      </c>
    </row>
    <row r="21" spans="1:8" ht="11.25">
      <c r="A21" s="38"/>
      <c r="B21" s="42" t="s">
        <v>47</v>
      </c>
      <c r="C21" s="15">
        <v>4419660.97</v>
      </c>
      <c r="D21" s="15">
        <v>-1021831.84</v>
      </c>
      <c r="E21" s="15">
        <f t="shared" si="5"/>
        <v>3397829.13</v>
      </c>
      <c r="F21" s="15">
        <v>1834436.19</v>
      </c>
      <c r="G21" s="15">
        <v>1808510.19</v>
      </c>
      <c r="H21" s="15">
        <f t="shared" si="4"/>
        <v>1563392.94</v>
      </c>
    </row>
    <row r="22" spans="1:8" ht="11.25">
      <c r="A22" s="38"/>
      <c r="B22" s="42" t="s">
        <v>48</v>
      </c>
      <c r="C22" s="15">
        <v>372000.96</v>
      </c>
      <c r="D22" s="15">
        <v>-43831.74</v>
      </c>
      <c r="E22" s="15">
        <f t="shared" si="5"/>
        <v>328169.22000000003</v>
      </c>
      <c r="F22" s="15">
        <v>141954.05</v>
      </c>
      <c r="G22" s="15">
        <v>140944.85</v>
      </c>
      <c r="H22" s="15">
        <f t="shared" si="4"/>
        <v>186215.17000000004</v>
      </c>
    </row>
    <row r="23" spans="1:8" ht="11.25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ht="11.25">
      <c r="A24" s="40"/>
      <c r="B24" s="42"/>
      <c r="C24" s="15"/>
      <c r="D24" s="15"/>
      <c r="E24" s="15"/>
      <c r="F24" s="15"/>
      <c r="G24" s="15"/>
      <c r="H24" s="15"/>
    </row>
    <row r="25" spans="1:8" ht="11.25">
      <c r="A25" s="41" t="s">
        <v>49</v>
      </c>
      <c r="B25" s="43"/>
      <c r="C25" s="15">
        <f aca="true" t="shared" si="6" ref="C25:H25">SUM(C26:C34)</f>
        <v>4336972.37</v>
      </c>
      <c r="D25" s="15">
        <f t="shared" si="6"/>
        <v>863433.7799999999</v>
      </c>
      <c r="E25" s="15">
        <f t="shared" si="6"/>
        <v>5200406.149999999</v>
      </c>
      <c r="F25" s="15">
        <f t="shared" si="6"/>
        <v>2656401.6</v>
      </c>
      <c r="G25" s="15">
        <f t="shared" si="6"/>
        <v>2656401.6</v>
      </c>
      <c r="H25" s="15">
        <f t="shared" si="6"/>
        <v>2544004.5500000003</v>
      </c>
    </row>
    <row r="26" spans="1:8" ht="11.25">
      <c r="A26" s="38"/>
      <c r="B26" s="42" t="s">
        <v>29</v>
      </c>
      <c r="C26" s="15">
        <v>1340358.21</v>
      </c>
      <c r="D26" s="15">
        <v>-237663.63</v>
      </c>
      <c r="E26" s="15">
        <f>C26+D26</f>
        <v>1102694.58</v>
      </c>
      <c r="F26" s="15">
        <v>518509.19</v>
      </c>
      <c r="G26" s="15">
        <v>518509.19</v>
      </c>
      <c r="H26" s="15">
        <f aca="true" t="shared" si="7" ref="H26:H34">E26-F26</f>
        <v>584185.3900000001</v>
      </c>
    </row>
    <row r="27" spans="1:8" ht="11.25">
      <c r="A27" s="38"/>
      <c r="B27" s="42" t="s">
        <v>24</v>
      </c>
      <c r="C27" s="15">
        <v>2996614.16</v>
      </c>
      <c r="D27" s="15">
        <v>599212.69</v>
      </c>
      <c r="E27" s="15">
        <f aca="true" t="shared" si="8" ref="E27:E34">C27+D27</f>
        <v>3595826.85</v>
      </c>
      <c r="F27" s="15">
        <v>2126986.19</v>
      </c>
      <c r="G27" s="15">
        <v>2126986.19</v>
      </c>
      <c r="H27" s="15">
        <f t="shared" si="7"/>
        <v>1468840.6600000001</v>
      </c>
    </row>
    <row r="28" spans="1:8" ht="11.25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1.25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1.25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1.25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1.25">
      <c r="A32" s="38"/>
      <c r="B32" s="42" t="s">
        <v>6</v>
      </c>
      <c r="C32" s="15">
        <v>0</v>
      </c>
      <c r="D32" s="15">
        <v>501884.72</v>
      </c>
      <c r="E32" s="15">
        <f t="shared" si="8"/>
        <v>501884.72</v>
      </c>
      <c r="F32" s="15">
        <v>10906.22</v>
      </c>
      <c r="G32" s="15">
        <v>10906.22</v>
      </c>
      <c r="H32" s="15">
        <f t="shared" si="7"/>
        <v>490978.5</v>
      </c>
    </row>
    <row r="33" spans="1:8" ht="11.25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1.25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ht="11.25">
      <c r="A35" s="40"/>
      <c r="B35" s="42"/>
      <c r="C35" s="15"/>
      <c r="D35" s="15"/>
      <c r="E35" s="15"/>
      <c r="F35" s="15"/>
      <c r="G35" s="15"/>
      <c r="H35" s="15"/>
    </row>
    <row r="36" spans="1:8" ht="11.25">
      <c r="A36" s="41" t="s">
        <v>32</v>
      </c>
      <c r="B36" s="43"/>
      <c r="C36" s="15">
        <f aca="true" t="shared" si="9" ref="C36:H36">SUM(C37:C40)</f>
        <v>0</v>
      </c>
      <c r="D36" s="15">
        <f t="shared" si="9"/>
        <v>5350000</v>
      </c>
      <c r="E36" s="15">
        <f t="shared" si="9"/>
        <v>5350000</v>
      </c>
      <c r="F36" s="15">
        <f t="shared" si="9"/>
        <v>5143868.83</v>
      </c>
      <c r="G36" s="15">
        <f t="shared" si="9"/>
        <v>5143868.83</v>
      </c>
      <c r="H36" s="15">
        <f t="shared" si="9"/>
        <v>206131.16999999993</v>
      </c>
    </row>
    <row r="37" spans="1:8" ht="11.25">
      <c r="A37" s="38"/>
      <c r="B37" s="42" t="s">
        <v>52</v>
      </c>
      <c r="C37" s="15">
        <v>0</v>
      </c>
      <c r="D37" s="15">
        <v>5350000</v>
      </c>
      <c r="E37" s="15">
        <f>C37+D37</f>
        <v>5350000</v>
      </c>
      <c r="F37" s="15">
        <v>5143868.83</v>
      </c>
      <c r="G37" s="15">
        <v>5143868.83</v>
      </c>
      <c r="H37" s="15">
        <f>E37-F37</f>
        <v>206131.16999999993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>C38+D38</f>
        <v>0</v>
      </c>
      <c r="F38" s="15">
        <v>0</v>
      </c>
      <c r="G38" s="15">
        <v>0</v>
      </c>
      <c r="H38" s="15">
        <f>E38-F38</f>
        <v>0</v>
      </c>
    </row>
    <row r="39" spans="1:8" ht="11.25">
      <c r="A39" s="38"/>
      <c r="B39" s="42" t="s">
        <v>33</v>
      </c>
      <c r="C39" s="15">
        <v>0</v>
      </c>
      <c r="D39" s="15">
        <v>0</v>
      </c>
      <c r="E39" s="15">
        <f>C39+D39</f>
        <v>0</v>
      </c>
      <c r="F39" s="15">
        <v>0</v>
      </c>
      <c r="G39" s="15">
        <v>0</v>
      </c>
      <c r="H39" s="15">
        <f>E39-F39</f>
        <v>0</v>
      </c>
    </row>
    <row r="40" spans="1:8" ht="11.25">
      <c r="A40" s="38"/>
      <c r="B40" s="42" t="s">
        <v>7</v>
      </c>
      <c r="C40" s="15">
        <v>0</v>
      </c>
      <c r="D40" s="15">
        <v>0</v>
      </c>
      <c r="E40" s="15">
        <f>C40+D40</f>
        <v>0</v>
      </c>
      <c r="F40" s="15">
        <v>0</v>
      </c>
      <c r="G40" s="15">
        <v>0</v>
      </c>
      <c r="H40" s="15">
        <f>E40-F40</f>
        <v>0</v>
      </c>
    </row>
    <row r="41" spans="1:8" ht="11.25">
      <c r="A41" s="40"/>
      <c r="B41" s="42"/>
      <c r="C41" s="15"/>
      <c r="D41" s="15"/>
      <c r="E41" s="15"/>
      <c r="F41" s="15"/>
      <c r="G41" s="15"/>
      <c r="H41" s="15"/>
    </row>
    <row r="42" spans="1:8" ht="11.25">
      <c r="A42" s="46"/>
      <c r="B42" s="47" t="s">
        <v>53</v>
      </c>
      <c r="C42" s="23">
        <f aca="true" t="shared" si="10" ref="C42:H42">SUM(C36+C25+C16+C6)</f>
        <v>239520440.57999998</v>
      </c>
      <c r="D42" s="23">
        <f t="shared" si="10"/>
        <v>20770598.78</v>
      </c>
      <c r="E42" s="23">
        <f t="shared" si="10"/>
        <v>260291039.36</v>
      </c>
      <c r="F42" s="23">
        <f t="shared" si="10"/>
        <v>77672541.19</v>
      </c>
      <c r="G42" s="23">
        <f t="shared" si="10"/>
        <v>76970713.53999999</v>
      </c>
      <c r="H42" s="23">
        <f t="shared" si="10"/>
        <v>182618498.17000002</v>
      </c>
    </row>
    <row r="43" spans="1:8" ht="11.25">
      <c r="A43" s="37"/>
      <c r="B43" s="37"/>
      <c r="C43" s="37"/>
      <c r="D43" s="37"/>
      <c r="E43" s="37"/>
      <c r="F43" s="37"/>
      <c r="G43" s="37"/>
      <c r="H43" s="37"/>
    </row>
    <row r="44" spans="1:8" ht="11.25">
      <c r="A44" s="37"/>
      <c r="B44" s="37" t="s">
        <v>178</v>
      </c>
      <c r="C44" s="37"/>
      <c r="D44" s="37"/>
      <c r="E44" s="37"/>
      <c r="F44" s="37"/>
      <c r="G44" s="37"/>
      <c r="H44" s="37"/>
    </row>
    <row r="45" spans="1:8" ht="11.25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2018-03-08T21:21:25Z</cp:lastPrinted>
  <dcterms:created xsi:type="dcterms:W3CDTF">2014-02-10T03:37:14Z</dcterms:created>
  <dcterms:modified xsi:type="dcterms:W3CDTF">2019-08-26T18:36:07Z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